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3-2025\СВОД БЮДЖЕТА 2023-2025\"/>
    </mc:Choice>
  </mc:AlternateContent>
  <bookViews>
    <workbookView xWindow="0" yWindow="0" windowWidth="14715" windowHeight="12270"/>
  </bookViews>
  <sheets>
    <sheet name="1 чтение" sheetId="1" r:id="rId1"/>
  </sheets>
  <definedNames>
    <definedName name="_xlnm.Print_Titles" localSheetId="0">'1 чтение'!$3:$4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K23" i="1"/>
  <c r="H23" i="1"/>
  <c r="K34" i="1" l="1"/>
  <c r="K18" i="1" l="1"/>
  <c r="K19" i="1"/>
  <c r="K20" i="1"/>
  <c r="K21" i="1"/>
  <c r="K22" i="1"/>
  <c r="K24" i="1"/>
  <c r="K25" i="1"/>
  <c r="K26" i="1"/>
  <c r="K27" i="1"/>
  <c r="K29" i="1"/>
  <c r="K30" i="1"/>
  <c r="K31" i="1"/>
  <c r="K32" i="1"/>
  <c r="K33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60" i="1"/>
  <c r="K61" i="1"/>
  <c r="K63" i="1"/>
  <c r="K11" i="1"/>
  <c r="K12" i="1"/>
  <c r="K13" i="1"/>
  <c r="K14" i="1"/>
  <c r="K15" i="1"/>
  <c r="K16" i="1"/>
  <c r="K17" i="1"/>
  <c r="K6" i="1"/>
  <c r="K7" i="1"/>
  <c r="K8" i="1"/>
  <c r="K9" i="1"/>
  <c r="K10" i="1"/>
  <c r="K5" i="1"/>
  <c r="I62" i="1" l="1"/>
  <c r="I58" i="1"/>
  <c r="I28" i="1"/>
  <c r="I59" i="1" l="1"/>
  <c r="K58" i="1"/>
  <c r="I64" i="1"/>
  <c r="F58" i="1" l="1"/>
  <c r="C58" i="1" l="1"/>
  <c r="D32" i="1"/>
  <c r="H61" i="1" l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30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4" i="1"/>
  <c r="H25" i="1"/>
  <c r="H26" i="1"/>
  <c r="H27" i="1"/>
  <c r="H5" i="1"/>
  <c r="F62" i="1" l="1"/>
  <c r="F59" i="1"/>
  <c r="E61" i="1" l="1"/>
  <c r="E31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2" i="1"/>
  <c r="E53" i="1"/>
  <c r="E54" i="1"/>
  <c r="E55" i="1"/>
  <c r="E56" i="1"/>
  <c r="E57" i="1"/>
  <c r="E30" i="1"/>
  <c r="E6" i="1"/>
  <c r="E7" i="1"/>
  <c r="E8" i="1"/>
  <c r="E9" i="1"/>
  <c r="E10" i="1"/>
  <c r="E11" i="1"/>
  <c r="E12" i="1"/>
  <c r="E13" i="1"/>
  <c r="E14" i="1"/>
  <c r="E15" i="1"/>
  <c r="E16" i="1"/>
  <c r="F28" i="1" s="1"/>
  <c r="E17" i="1"/>
  <c r="E18" i="1"/>
  <c r="E19" i="1"/>
  <c r="E20" i="1"/>
  <c r="E21" i="1"/>
  <c r="E22" i="1"/>
  <c r="E24" i="1"/>
  <c r="E25" i="1"/>
  <c r="E26" i="1"/>
  <c r="E27" i="1"/>
  <c r="E5" i="1"/>
  <c r="F64" i="1" l="1"/>
  <c r="E58" i="1"/>
  <c r="C28" i="1"/>
  <c r="C62" i="1"/>
  <c r="C59" i="1" l="1"/>
  <c r="C64" i="1" s="1"/>
  <c r="G62" i="1" l="1"/>
  <c r="H62" i="1" s="1"/>
  <c r="J62" i="1"/>
  <c r="K62" i="1" s="1"/>
  <c r="D62" i="1"/>
  <c r="E62" i="1" s="1"/>
  <c r="J59" i="1"/>
  <c r="K59" i="1" s="1"/>
  <c r="G59" i="1" l="1"/>
  <c r="H59" i="1" s="1"/>
  <c r="D59" i="1" l="1"/>
  <c r="E59" i="1" s="1"/>
  <c r="E32" i="1"/>
  <c r="G28" i="1"/>
  <c r="J28" i="1"/>
  <c r="D28" i="1"/>
  <c r="K28" i="1" l="1"/>
  <c r="J64" i="1"/>
  <c r="K64" i="1" s="1"/>
  <c r="G64" i="1"/>
  <c r="H28" i="1"/>
  <c r="H64" i="1" s="1"/>
  <c r="D64" i="1"/>
  <c r="E28" i="1"/>
  <c r="E64" i="1" s="1"/>
</calcChain>
</file>

<file path=xl/sharedStrings.xml><?xml version="1.0" encoding="utf-8"?>
<sst xmlns="http://schemas.openxmlformats.org/spreadsheetml/2006/main" count="71" uniqueCount="70">
  <si>
    <t>(тыс.рублей)</t>
  </si>
  <si>
    <t>Наименование</t>
  </si>
  <si>
    <t>2023  год</t>
  </si>
  <si>
    <t>Плановый период</t>
  </si>
  <si>
    <t>2024 год</t>
  </si>
  <si>
    <t>2025 год</t>
  </si>
  <si>
    <t>Всего</t>
  </si>
  <si>
    <t>№ приложения</t>
  </si>
  <si>
    <t xml:space="preserve">Субвенция  на финансовое обеспечение государственных полномочий по организационному обеспечению деятельности административных комиссий </t>
  </si>
  <si>
    <t>Субвенция  на финансовое обеспечение государственного полномочия Амурской области по выплате ежемесячного денежного вознаграждения за классное руководство педагогическим работникам муниципальных общеобразовательных организаций в части выплаты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</si>
  <si>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Субвенция  на финансовое обеспечение государственного полномочия Амурской области по выплате ежемесячного денежного вознаграждения за классное руководство педагогическим работникам муниципальных общеобразовательных организаций в части выплаты разницы в районных коэффициентах и финансового обеспечения затрат  по организации осуществления государственного полномочия</t>
  </si>
  <si>
    <t xml:space="preserve">Субвенция на финансовое обеспечение государственных полномочий Амурской области по постановке на учет и учету граждан, имеющих право на получение жилищных субсидий (единовременных социальных выплат) на приобретение или строительство жилых помещений в соответствии с Федеральным законом от 25.10.2002 № 125-ФЗ «О жилищных субсидиях гражданам, выезжающим из районов Крайнего Севера и приравненных к ним  местностей»  </t>
  </si>
  <si>
    <t xml:space="preserve">Субвенция на финансовое обеспечение гос.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</t>
  </si>
  <si>
    <t xml:space="preserve">Субвенций на финансовое обеспечение государственного полномочия Амурской области по выплате компенсации затрат родителей (законных представителей) детей-инвалидов на организацию обучения по основным общеобразовательным программам на дому </t>
  </si>
  <si>
    <t xml:space="preserve">Субвенций  на финансовое обеспечение государственных полномочий по созданию и организации деятельности муниципальных  комиссий по делам несовершеннолетних и защите их прав </t>
  </si>
  <si>
    <t xml:space="preserve">Субвенция  на выплату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 </t>
  </si>
  <si>
    <t>Субвенция на финансовое обеспечение государственных полномочий по выплатам лицам из числа детей-сирот и детей, оставшихся без попечения родителей, достигшим 18 лет, но продолжающим обучение в муниципальной общеобразовательной организации, до окончания обучения</t>
  </si>
  <si>
    <t>Субвенция на финансовое обеспечение государственных полномочий Амурской области по выплате денежных средств на содержание детей, находящихся в семьях опекунов (попечителей) и в приемных семьях, а также вознаграждения приемным родителям (родителю)</t>
  </si>
  <si>
    <t>Субвенция на финансовое обеспечение государственных полномочий по текущему или капитальному ремонту жилых помещений, расположенных на территории области и принадлежащих на праве собственности детям-сиротам и детям, оставшимся без попечения родителей, лицам из их числа</t>
  </si>
  <si>
    <t>Субвенция на финансовое обеспечение государственных полномочий по организации и осуществлению деятельности по опеке и попечительству в отношении совершеннолетних лиц, признанных судом недееспособными или ограниченными в дееспособности по основаниям, указанным в статьях 29 и 30 Гражданского кодекса Российской Федерации</t>
  </si>
  <si>
    <t>Субвенция на финансовое обеспечение отдельных государственных полномочий Амурской области по осуществлению регионального государственного контроля (надзора) в области розничной продажи алкогольной и спиртосодержащей продукции</t>
  </si>
  <si>
    <t>Субсидия на софинансирование расходов, связанных с развитием аппаратно-программного комплекса «Безопасный город»</t>
  </si>
  <si>
    <t>Итого субвенций</t>
  </si>
  <si>
    <t>Субсидия на выравнивание обеспеченности муниципальных образований по реализации ими отдельных расходных обязательств</t>
  </si>
  <si>
    <t>Ссубсидия бна обеспечение мероприятий по переселению граждан из аварийного жилищного фонда</t>
  </si>
  <si>
    <t xml:space="preserve"> Субсидия  на софинансирование расходов, связанных с организацией единой теплоснабжающей организацией теплоснабжения в ценовых зонах теплоснабжения</t>
  </si>
  <si>
    <t>Субсидия  на софинансирование мероприятий, направленных на модернизацию коммунальной инфраструктуры</t>
  </si>
  <si>
    <t>Субсидия на реализацию инфраструктурных проектов, источником финансового обеспечения которых являются бюджетные кредиты</t>
  </si>
  <si>
    <t xml:space="preserve">Субсидия на реализацию программ формирования современной городской среды   </t>
  </si>
  <si>
    <t xml:space="preserve">Субсидияй на реализацию мероприятий по обеспечению жильем молодых семей </t>
  </si>
  <si>
    <t>Субсидийя на софинансирование мероприятий по созданию условий для осуществления присмотра и ухода за детьми в возрасте от 1,5 до 3 лет</t>
  </si>
  <si>
    <t>Ссубсидия на софинансирование мероприятий по благоустройству территорий дошкольных образовательных организаций</t>
  </si>
  <si>
    <t>Субсидия на софинансирование мероприятий по противопожарной и антитеррористической защищенности муниципальных образовательных организаций</t>
  </si>
  <si>
    <t>Субсидия на софинансирование проведения мероприятий по энергосбережению в части замены в образовательных организациях деревянных окон на металлопластиковые</t>
  </si>
  <si>
    <t>Ссубсидия на софинансирование мероприятий по организации и проведению мероприятий по благоустройству территорий общеобразовательных организаций</t>
  </si>
  <si>
    <t>Субсидия на создание новых мест в общеобразовательных организациях в связи с ростом числа обучающихся, вызванным демографическим фактором</t>
  </si>
  <si>
    <t>Субсидия в целях софинансирования расходных обязательств на частичную оплату стоимости путевок для детей работающих граждан в организации отдыха и оздоровления детей в каникулярное время</t>
  </si>
  <si>
    <t>Субсидия на реализацию мероприятий по поддержке отрасли культуры (приобретение музыкальных инструментов)</t>
  </si>
  <si>
    <t>Субсидия в целях софинансирования расходных обязательств на обеспечение бесплатным двухразовым питанием детей с ограниченными возможностями здоровья, обучающихся в муниципальных общеобразовательных организациях</t>
  </si>
  <si>
    <t>Субсидия на софинансирование расходных обязательств, возникающих при реализации мероприятий по содействию созданию в Амурской области новых мест в общеобразовательных организациях</t>
  </si>
  <si>
    <t>Субсидия на финансовое обеспечение предоставления гражданам, стоящим на учете, мер социальной поддержки в виде единовременной денежной выплаты для улучшения жилищных условий, приобретения земельного участка для индивидуального жилищного строительства, для ведения садоводства</t>
  </si>
  <si>
    <t>Субсидия на  оказание поддержки, связанной с организацией транспортного обслуживания населения</t>
  </si>
  <si>
    <t xml:space="preserve">Субсидия на  софинансирование расходов по осуществлению дорожной деятельности в отношении автомобильных дорог местного значения и сооружений на них </t>
  </si>
  <si>
    <t>Иной межбюджетный трансферт  и на финансовое обеспечение дорожной деятельности в рамках национального проекта «Безопасные и качественные автомобильные дороги»</t>
  </si>
  <si>
    <t>Итого субсидии</t>
  </si>
  <si>
    <t>Итого иные</t>
  </si>
  <si>
    <t>МБТ на 2023-2025 гг.</t>
  </si>
  <si>
    <t xml:space="preserve">Субвенция на осуществление переданных государственных полномочий Российской Федерации по составлению (изменению) списков кандидатов в присяжные заседатели </t>
  </si>
  <si>
    <t>Субвенция  на финансовое обеспечение государственных полномочий Амурской области по организации бесплатного питания обучающихся в муниципальных образовательных организациях в части организации бесплатного горячего питания   обучающихся, получающих начальное общее образование в  муниципальных образовательных организациях</t>
  </si>
  <si>
    <t xml:space="preserve">Субвенция на финансовое обеспечение государственных полномочий Амурской области по организации мероприятий при осуществлении деятельности по обращению с животными без владельцев </t>
  </si>
  <si>
    <t xml:space="preserve">Субвенция на финансовое обеспечение государственных полномочий Амурской области по назначению и выплате денежной выплаты при передаче ребенка на воспитание в семью </t>
  </si>
  <si>
    <t>Субвенция на финансовое обеспечение государственных полномочий по организации и осуществлению деятельности по опеке и попечительству в отношении несовершеннолетних лиц</t>
  </si>
  <si>
    <t xml:space="preserve">Субсидия на софинансирование мероприятий по модернизации систем общего образования </t>
  </si>
  <si>
    <t>2023 в плановом периоде</t>
  </si>
  <si>
    <t xml:space="preserve">Сбвенция на финансовое обеспечение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в части  приобретения готовых жилых помещений </t>
  </si>
  <si>
    <t>Сбвенция на финансовое обеспечение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в части расходов на организацию осуществления полномочий</t>
  </si>
  <si>
    <r>
      <t>Субвенция на финансовое обеспечение государственных полномочий Амурской области по организации бесплатного питания обучающихся в муниципальных образовательных организацияхв части организации бесплатного питания детей из</t>
    </r>
    <r>
      <rPr>
        <b/>
        <sz val="11"/>
        <color rgb="FF000000"/>
        <rFont val="Times New Roman"/>
        <family val="1"/>
        <charset val="204"/>
      </rPr>
      <t xml:space="preserve"> многодетных семей и детей военнослужащих</t>
    </r>
    <r>
      <rPr>
        <sz val="11"/>
        <color rgb="FF000000"/>
        <rFont val="Times New Roman"/>
        <family val="1"/>
        <charset val="204"/>
      </rPr>
      <t xml:space="preserve"> и сотрудников некоторых федеральных государственных органов, обучающихся по программам основного общего и (или) среднего общего образования</t>
    </r>
  </si>
  <si>
    <r>
      <t>Субвенция на финансовое обеспечение государственных полномочий Амурской области по организации бесплатного питания обучающихся в муниципальных образовательных организациях в части финансового о</t>
    </r>
    <r>
      <rPr>
        <b/>
        <sz val="11"/>
        <color rgb="FF000000"/>
        <rFont val="Times New Roman"/>
        <family val="1"/>
        <charset val="204"/>
      </rPr>
      <t>беспечения материальных средств для осуществления государстве</t>
    </r>
    <r>
      <rPr>
        <sz val="11"/>
        <color rgb="FF000000"/>
        <rFont val="Times New Roman"/>
        <family val="1"/>
        <charset val="204"/>
      </rPr>
      <t>нного полномочия</t>
    </r>
  </si>
  <si>
    <t xml:space="preserve">Субсидия на создание объектов инфраструктуры, необходимых для реализации новых инвестиционных проектов в сферах транспорта общего пользования, жилищного строительства, строительства аэропортовой инфраструктуры, в соответствии с постановлением Правит(газовая котельная)ельства Российской Федерации от 19.10.2020 № 1704 </t>
  </si>
  <si>
    <t>Субсидия на реконструкцию и модернизацию объектов инфраструктуры, необходимых для реализации новых инвестиционных проектов в сферах транспорта общего пользования, жилищного строительства, строительства аэропортовой инфраструктуры, в соответствии с постановлением Правительства Российской Федерации от 19.10.2020 № 1704  (сети аэропорт 598849,4, коллектор 198000)</t>
  </si>
  <si>
    <t>Субсидия на софинансирование капитальных вложений в объекты муниципальной собственности в рамках подпрограммы «Обеспечение доступности коммунальных услуг, повышение качества и надежности жилищно-коммунального обслуживания населения» государственной программы «Модернизация жилищно-коммунального комплекса, энергосбережение и повышение энергетической эффективности в Амурской области» (Большой городской центр "Трибуна Холл" )</t>
  </si>
  <si>
    <t>Субсидия на  капитальные вложения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 (Берегоукрепление и реконструкция набережной р.Амур) ФБ</t>
  </si>
  <si>
    <t>Субсидия на софинансирование капитальных вложений в объекты муниципальной собственности в рамках подпрограммы «Развитие водохозяйственного комплекса и охрана окружающей среды в Амурской области» государственной программы «Охрана окружающей среды в Амурской области» (Берегоукрепление и реконструкция набережной р.Амур) ОБ</t>
  </si>
  <si>
    <t>Субсидия на поддержку и развитие субъектов малого и среднего предпринимательства, включая крестьянские (фермерские) хозяйства</t>
  </si>
  <si>
    <t>2024 в плановом периоде</t>
  </si>
  <si>
    <t>Субсидия на реализацию мероприятий по поддержке отрасли культуры (софинансирование расходных обязательств субъектов РФ, возникающих при реализации мероприятий по модернизации региональных и муниципальных детских школ искусств по видам искусств путем их реконструкции, капитального ремонта)</t>
  </si>
  <si>
    <t>отл от планового</t>
  </si>
  <si>
    <t>2025 в плановом периоде как 2024</t>
  </si>
  <si>
    <t>откл 25 от 25 как планового 2024</t>
  </si>
  <si>
    <t>на финансовое обеспечение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(в части приобретения жилых помещений, строительство которых планируется)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</si>
</sst>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₽_-;\-* #,##0.00\ _₽_-;_-* &quot;-&quot;??\ _₽_-;_-@_-"/>
    <numFmt numFmtId="164" formatCode="0.0"/>
    <numFmt numFmtId="165" formatCode="#,##0.0"/>
    <numFmt numFmtId="166" formatCode="_-* #,##0.0_р_._-;\-* #,##0.0_р_._-;_-* &quot;-&quot;??_р_._-;_-@_-"/>
    <numFmt numFmtId="167" formatCode="_-* #,##0.0\ _₽_-;\-* #,##0.0\ _₽_-;_-* &quot;-&quot;?\ _₽_-;_-@_-"/>
    <numFmt numFmtId="168" formatCode="0.000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BCF6FE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0" fillId="0" borderId="0" applyFont="0" applyFill="0" applyBorder="0" applyAlignment="0" applyProtection="0"/>
  </cellStyleXfs>
  <cellXfs count="151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2" fillId="0" borderId="0" xfId="0" applyFont="1"/>
    <xf numFmtId="0" fontId="6" fillId="0" borderId="0" xfId="0" applyFont="1"/>
    <xf numFmtId="0" fontId="6" fillId="0" borderId="2" xfId="0" applyFont="1" applyBorder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13" fillId="0" borderId="2" xfId="0" applyFont="1" applyBorder="1"/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165" fontId="14" fillId="0" borderId="2" xfId="0" applyNumberFormat="1" applyFont="1" applyFill="1" applyBorder="1" applyAlignment="1">
      <alignment horizontal="center" vertical="top" wrapText="1"/>
    </xf>
    <xf numFmtId="166" fontId="13" fillId="0" borderId="2" xfId="0" applyNumberFormat="1" applyFont="1" applyBorder="1" applyAlignment="1">
      <alignment horizontal="center" vertical="top"/>
    </xf>
    <xf numFmtId="165" fontId="6" fillId="0" borderId="2" xfId="0" applyNumberFormat="1" applyFont="1" applyBorder="1" applyAlignment="1">
      <alignment horizontal="center" vertical="top"/>
    </xf>
    <xf numFmtId="167" fontId="13" fillId="0" borderId="2" xfId="0" applyNumberFormat="1" applyFont="1" applyBorder="1" applyAlignment="1">
      <alignment horizontal="center" vertical="top"/>
    </xf>
    <xf numFmtId="167" fontId="6" fillId="0" borderId="0" xfId="0" applyNumberFormat="1" applyFont="1" applyAlignment="1">
      <alignment horizontal="center" vertical="top"/>
    </xf>
    <xf numFmtId="165" fontId="4" fillId="2" borderId="2" xfId="0" applyNumberFormat="1" applyFont="1" applyFill="1" applyBorder="1" applyAlignment="1">
      <alignment horizontal="center" vertical="top"/>
    </xf>
    <xf numFmtId="0" fontId="16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/>
    </xf>
    <xf numFmtId="0" fontId="18" fillId="0" borderId="1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165" fontId="19" fillId="0" borderId="2" xfId="0" applyNumberFormat="1" applyFont="1" applyBorder="1" applyAlignment="1">
      <alignment horizontal="center" vertical="top"/>
    </xf>
    <xf numFmtId="167" fontId="20" fillId="0" borderId="2" xfId="0" applyNumberFormat="1" applyFont="1" applyBorder="1" applyAlignment="1">
      <alignment horizontal="center" vertical="top"/>
    </xf>
    <xf numFmtId="167" fontId="21" fillId="0" borderId="0" xfId="0" applyNumberFormat="1" applyFont="1" applyAlignment="1">
      <alignment horizontal="center" vertical="top"/>
    </xf>
    <xf numFmtId="0" fontId="21" fillId="0" borderId="0" xfId="0" applyFont="1" applyAlignment="1">
      <alignment horizontal="center" vertical="top"/>
    </xf>
    <xf numFmtId="164" fontId="19" fillId="0" borderId="2" xfId="0" applyNumberFormat="1" applyFont="1" applyBorder="1" applyAlignment="1">
      <alignment horizontal="center" vertical="top"/>
    </xf>
    <xf numFmtId="165" fontId="6" fillId="0" borderId="0" xfId="0" applyNumberFormat="1" applyFont="1" applyAlignment="1">
      <alignment horizontal="center" vertical="top"/>
    </xf>
    <xf numFmtId="165" fontId="5" fillId="3" borderId="2" xfId="0" applyNumberFormat="1" applyFont="1" applyFill="1" applyBorder="1" applyAlignment="1">
      <alignment horizontal="center" vertical="top"/>
    </xf>
    <xf numFmtId="0" fontId="8" fillId="3" borderId="2" xfId="0" applyFont="1" applyFill="1" applyBorder="1" applyAlignment="1">
      <alignment horizontal="center" vertical="top" wrapText="1"/>
    </xf>
    <xf numFmtId="165" fontId="7" fillId="3" borderId="2" xfId="0" applyNumberFormat="1" applyFont="1" applyFill="1" applyBorder="1" applyAlignment="1">
      <alignment horizontal="center" vertical="top" wrapText="1"/>
    </xf>
    <xf numFmtId="165" fontId="4" fillId="3" borderId="2" xfId="0" applyNumberFormat="1" applyFont="1" applyFill="1" applyBorder="1" applyAlignment="1">
      <alignment horizontal="center" vertical="top" wrapText="1"/>
    </xf>
    <xf numFmtId="164" fontId="8" fillId="3" borderId="2" xfId="0" applyNumberFormat="1" applyFont="1" applyFill="1" applyBorder="1" applyAlignment="1">
      <alignment horizontal="center" vertical="top" wrapText="1"/>
    </xf>
    <xf numFmtId="0" fontId="6" fillId="3" borderId="0" xfId="0" applyFont="1" applyFill="1"/>
    <xf numFmtId="0" fontId="4" fillId="3" borderId="2" xfId="0" applyFont="1" applyFill="1" applyBorder="1" applyAlignment="1">
      <alignment horizontal="center" vertical="top"/>
    </xf>
    <xf numFmtId="0" fontId="8" fillId="3" borderId="2" xfId="0" applyFont="1" applyFill="1" applyBorder="1" applyAlignment="1">
      <alignment vertical="top" wrapText="1"/>
    </xf>
    <xf numFmtId="165" fontId="19" fillId="3" borderId="2" xfId="0" applyNumberFormat="1" applyFont="1" applyFill="1" applyBorder="1" applyAlignment="1">
      <alignment horizontal="center" vertical="top"/>
    </xf>
    <xf numFmtId="165" fontId="4" fillId="3" borderId="2" xfId="0" applyNumberFormat="1" applyFont="1" applyFill="1" applyBorder="1" applyAlignment="1">
      <alignment horizontal="center" vertical="top"/>
    </xf>
    <xf numFmtId="164" fontId="19" fillId="3" borderId="2" xfId="0" applyNumberFormat="1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top"/>
    </xf>
    <xf numFmtId="0" fontId="5" fillId="3" borderId="2" xfId="0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165" fontId="5" fillId="3" borderId="2" xfId="0" applyNumberFormat="1" applyFont="1" applyFill="1" applyBorder="1" applyAlignment="1">
      <alignment horizontal="center" vertical="top" wrapText="1"/>
    </xf>
    <xf numFmtId="165" fontId="4" fillId="3" borderId="3" xfId="1" applyNumberFormat="1" applyFont="1" applyFill="1" applyBorder="1" applyAlignment="1">
      <alignment horizontal="center" vertical="top" wrapText="1"/>
    </xf>
    <xf numFmtId="165" fontId="4" fillId="3" borderId="3" xfId="0" applyNumberFormat="1" applyFont="1" applyFill="1" applyBorder="1" applyAlignment="1">
      <alignment horizontal="center" vertical="top"/>
    </xf>
    <xf numFmtId="0" fontId="6" fillId="3" borderId="6" xfId="0" applyFont="1" applyFill="1" applyBorder="1" applyAlignment="1">
      <alignment horizontal="center" vertical="top"/>
    </xf>
    <xf numFmtId="0" fontId="6" fillId="4" borderId="0" xfId="0" applyFont="1" applyFill="1"/>
    <xf numFmtId="0" fontId="6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vertical="top" wrapText="1"/>
    </xf>
    <xf numFmtId="165" fontId="5" fillId="4" borderId="2" xfId="0" applyNumberFormat="1" applyFont="1" applyFill="1" applyBorder="1" applyAlignment="1">
      <alignment horizontal="center" vertical="top"/>
    </xf>
    <xf numFmtId="165" fontId="19" fillId="4" borderId="2" xfId="0" applyNumberFormat="1" applyFont="1" applyFill="1" applyBorder="1" applyAlignment="1">
      <alignment horizontal="center" vertical="top"/>
    </xf>
    <xf numFmtId="165" fontId="4" fillId="4" borderId="2" xfId="0" applyNumberFormat="1" applyFont="1" applyFill="1" applyBorder="1" applyAlignment="1">
      <alignment horizontal="center" vertical="top"/>
    </xf>
    <xf numFmtId="164" fontId="19" fillId="4" borderId="2" xfId="0" applyNumberFormat="1" applyFont="1" applyFill="1" applyBorder="1" applyAlignment="1">
      <alignment horizontal="center" vertical="top"/>
    </xf>
    <xf numFmtId="0" fontId="4" fillId="4" borderId="2" xfId="0" applyFont="1" applyFill="1" applyBorder="1" applyAlignment="1">
      <alignment horizontal="center" vertical="top"/>
    </xf>
    <xf numFmtId="166" fontId="9" fillId="4" borderId="2" xfId="3" applyNumberFormat="1" applyFont="1" applyFill="1" applyBorder="1" applyAlignment="1">
      <alignment horizontal="center" vertical="top" wrapText="1"/>
    </xf>
    <xf numFmtId="0" fontId="6" fillId="5" borderId="0" xfId="0" applyFont="1" applyFill="1"/>
    <xf numFmtId="0" fontId="6" fillId="2" borderId="0" xfId="0" applyFont="1" applyFill="1"/>
    <xf numFmtId="0" fontId="4" fillId="2" borderId="2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vertical="top" wrapText="1"/>
    </xf>
    <xf numFmtId="165" fontId="19" fillId="2" borderId="2" xfId="0" applyNumberFormat="1" applyFont="1" applyFill="1" applyBorder="1" applyAlignment="1">
      <alignment horizontal="center" vertical="top"/>
    </xf>
    <xf numFmtId="164" fontId="19" fillId="2" borderId="2" xfId="0" applyNumberFormat="1" applyFont="1" applyFill="1" applyBorder="1" applyAlignment="1">
      <alignment horizontal="center" vertical="top"/>
    </xf>
    <xf numFmtId="0" fontId="8" fillId="5" borderId="2" xfId="0" applyFont="1" applyFill="1" applyBorder="1" applyAlignment="1">
      <alignment vertical="top" wrapText="1"/>
    </xf>
    <xf numFmtId="165" fontId="5" fillId="5" borderId="2" xfId="0" applyNumberFormat="1" applyFont="1" applyFill="1" applyBorder="1" applyAlignment="1">
      <alignment horizontal="center" vertical="top"/>
    </xf>
    <xf numFmtId="165" fontId="19" fillId="5" borderId="2" xfId="0" applyNumberFormat="1" applyFont="1" applyFill="1" applyBorder="1" applyAlignment="1">
      <alignment horizontal="center" vertical="top"/>
    </xf>
    <xf numFmtId="165" fontId="4" fillId="5" borderId="2" xfId="0" applyNumberFormat="1" applyFont="1" applyFill="1" applyBorder="1" applyAlignment="1">
      <alignment horizontal="center" vertical="top"/>
    </xf>
    <xf numFmtId="164" fontId="19" fillId="5" borderId="2" xfId="0" applyNumberFormat="1" applyFont="1" applyFill="1" applyBorder="1" applyAlignment="1">
      <alignment horizontal="center" vertical="top"/>
    </xf>
    <xf numFmtId="0" fontId="3" fillId="5" borderId="2" xfId="0" applyFont="1" applyFill="1" applyBorder="1" applyAlignment="1">
      <alignment horizontal="center" vertical="top" wrapText="1"/>
    </xf>
    <xf numFmtId="0" fontId="3" fillId="5" borderId="0" xfId="0" applyFont="1" applyFill="1" applyAlignment="1">
      <alignment vertical="top" wrapText="1"/>
    </xf>
    <xf numFmtId="0" fontId="6" fillId="5" borderId="2" xfId="0" applyFont="1" applyFill="1" applyBorder="1" applyAlignment="1">
      <alignment horizontal="center" vertical="top"/>
    </xf>
    <xf numFmtId="165" fontId="18" fillId="5" borderId="2" xfId="0" applyNumberFormat="1" applyFont="1" applyFill="1" applyBorder="1" applyAlignment="1">
      <alignment horizontal="center" vertical="top"/>
    </xf>
    <xf numFmtId="165" fontId="9" fillId="5" borderId="2" xfId="0" applyNumberFormat="1" applyFont="1" applyFill="1" applyBorder="1" applyAlignment="1">
      <alignment horizontal="center" vertical="top"/>
    </xf>
    <xf numFmtId="165" fontId="4" fillId="5" borderId="2" xfId="0" applyNumberFormat="1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top"/>
    </xf>
    <xf numFmtId="164" fontId="8" fillId="5" borderId="2" xfId="0" applyNumberFormat="1" applyFont="1" applyFill="1" applyBorder="1" applyAlignment="1">
      <alignment horizontal="center" vertical="top" wrapText="1"/>
    </xf>
    <xf numFmtId="165" fontId="7" fillId="5" borderId="2" xfId="0" applyNumberFormat="1" applyFont="1" applyFill="1" applyBorder="1" applyAlignment="1">
      <alignment horizontal="center" vertical="top" wrapText="1"/>
    </xf>
    <xf numFmtId="165" fontId="4" fillId="5" borderId="2" xfId="2" applyNumberFormat="1" applyFont="1" applyFill="1" applyBorder="1" applyAlignment="1">
      <alignment horizontal="center" vertical="top"/>
    </xf>
    <xf numFmtId="165" fontId="5" fillId="5" borderId="2" xfId="1" applyNumberFormat="1" applyFont="1" applyFill="1" applyBorder="1" applyAlignment="1">
      <alignment horizontal="center" vertical="top"/>
    </xf>
    <xf numFmtId="165" fontId="9" fillId="3" borderId="2" xfId="0" applyNumberFormat="1" applyFont="1" applyFill="1" applyBorder="1" applyAlignment="1">
      <alignment horizontal="center" vertical="top"/>
    </xf>
    <xf numFmtId="0" fontId="6" fillId="6" borderId="0" xfId="0" applyFont="1" applyFill="1"/>
    <xf numFmtId="0" fontId="4" fillId="6" borderId="2" xfId="0" applyFont="1" applyFill="1" applyBorder="1" applyAlignment="1">
      <alignment horizontal="center" vertical="top"/>
    </xf>
    <xf numFmtId="0" fontId="8" fillId="6" borderId="2" xfId="0" applyFont="1" applyFill="1" applyBorder="1" applyAlignment="1">
      <alignment vertical="top" wrapText="1"/>
    </xf>
    <xf numFmtId="165" fontId="4" fillId="6" borderId="2" xfId="0" applyNumberFormat="1" applyFont="1" applyFill="1" applyBorder="1" applyAlignment="1">
      <alignment horizontal="center" vertical="top" wrapText="1"/>
    </xf>
    <xf numFmtId="165" fontId="5" fillId="6" borderId="2" xfId="0" applyNumberFormat="1" applyFont="1" applyFill="1" applyBorder="1" applyAlignment="1">
      <alignment horizontal="center" vertical="top" wrapText="1"/>
    </xf>
    <xf numFmtId="165" fontId="19" fillId="6" borderId="2" xfId="0" applyNumberFormat="1" applyFont="1" applyFill="1" applyBorder="1" applyAlignment="1">
      <alignment horizontal="center" vertical="top"/>
    </xf>
    <xf numFmtId="165" fontId="4" fillId="6" borderId="2" xfId="0" applyNumberFormat="1" applyFont="1" applyFill="1" applyBorder="1" applyAlignment="1">
      <alignment horizontal="center" vertical="top"/>
    </xf>
    <xf numFmtId="164" fontId="19" fillId="6" borderId="2" xfId="0" applyNumberFormat="1" applyFont="1" applyFill="1" applyBorder="1" applyAlignment="1">
      <alignment horizontal="center" vertical="top"/>
    </xf>
    <xf numFmtId="0" fontId="6" fillId="7" borderId="0" xfId="0" applyFont="1" applyFill="1" applyAlignment="1">
      <alignment horizontal="center" vertical="top"/>
    </xf>
    <xf numFmtId="0" fontId="8" fillId="7" borderId="2" xfId="0" applyFont="1" applyFill="1" applyBorder="1" applyAlignment="1">
      <alignment vertical="top" wrapText="1"/>
    </xf>
    <xf numFmtId="165" fontId="5" fillId="7" borderId="2" xfId="0" applyNumberFormat="1" applyFont="1" applyFill="1" applyBorder="1" applyAlignment="1">
      <alignment horizontal="center" vertical="top"/>
    </xf>
    <xf numFmtId="165" fontId="19" fillId="7" borderId="2" xfId="0" applyNumberFormat="1" applyFont="1" applyFill="1" applyBorder="1" applyAlignment="1">
      <alignment horizontal="center" vertical="top"/>
    </xf>
    <xf numFmtId="165" fontId="4" fillId="7" borderId="2" xfId="0" applyNumberFormat="1" applyFont="1" applyFill="1" applyBorder="1" applyAlignment="1">
      <alignment horizontal="center" vertical="top"/>
    </xf>
    <xf numFmtId="164" fontId="19" fillId="7" borderId="2" xfId="0" applyNumberFormat="1" applyFont="1" applyFill="1" applyBorder="1" applyAlignment="1">
      <alignment horizontal="center" vertical="top"/>
    </xf>
    <xf numFmtId="0" fontId="6" fillId="7" borderId="0" xfId="0" applyFont="1" applyFill="1"/>
    <xf numFmtId="165" fontId="5" fillId="7" borderId="2" xfId="0" applyNumberFormat="1" applyFont="1" applyFill="1" applyBorder="1" applyAlignment="1">
      <alignment horizontal="center" vertical="top" wrapText="1"/>
    </xf>
    <xf numFmtId="165" fontId="7" fillId="7" borderId="2" xfId="0" applyNumberFormat="1" applyFont="1" applyFill="1" applyBorder="1" applyAlignment="1">
      <alignment horizontal="center" vertical="top" wrapText="1"/>
    </xf>
    <xf numFmtId="165" fontId="9" fillId="7" borderId="2" xfId="0" applyNumberFormat="1" applyFont="1" applyFill="1" applyBorder="1" applyAlignment="1">
      <alignment horizontal="center" vertical="top" wrapText="1"/>
    </xf>
    <xf numFmtId="0" fontId="4" fillId="7" borderId="2" xfId="0" applyFont="1" applyFill="1" applyBorder="1" applyAlignment="1">
      <alignment horizontal="center" vertical="top"/>
    </xf>
    <xf numFmtId="165" fontId="4" fillId="7" borderId="2" xfId="2" applyNumberFormat="1" applyFont="1" applyFill="1" applyBorder="1" applyAlignment="1">
      <alignment horizontal="center" vertical="top"/>
    </xf>
    <xf numFmtId="168" fontId="14" fillId="0" borderId="2" xfId="0" applyNumberFormat="1" applyFont="1" applyFill="1" applyBorder="1" applyAlignment="1">
      <alignment horizontal="center" vertical="top" wrapText="1"/>
    </xf>
    <xf numFmtId="168" fontId="6" fillId="0" borderId="0" xfId="0" applyNumberFormat="1" applyFont="1" applyAlignment="1">
      <alignment horizontal="center" vertical="top"/>
    </xf>
    <xf numFmtId="164" fontId="7" fillId="3" borderId="2" xfId="0" applyNumberFormat="1" applyFont="1" applyFill="1" applyBorder="1" applyAlignment="1">
      <alignment horizontal="center" vertical="top" wrapText="1"/>
    </xf>
    <xf numFmtId="164" fontId="5" fillId="4" borderId="2" xfId="0" applyNumberFormat="1" applyFont="1" applyFill="1" applyBorder="1" applyAlignment="1">
      <alignment horizontal="center" vertical="top"/>
    </xf>
    <xf numFmtId="164" fontId="5" fillId="7" borderId="2" xfId="0" applyNumberFormat="1" applyFont="1" applyFill="1" applyBorder="1" applyAlignment="1">
      <alignment horizontal="center" vertical="top"/>
    </xf>
    <xf numFmtId="164" fontId="5" fillId="5" borderId="2" xfId="0" applyNumberFormat="1" applyFont="1" applyFill="1" applyBorder="1" applyAlignment="1">
      <alignment horizontal="center" vertical="top"/>
    </xf>
    <xf numFmtId="164" fontId="4" fillId="5" borderId="2" xfId="0" applyNumberFormat="1" applyFont="1" applyFill="1" applyBorder="1" applyAlignment="1">
      <alignment horizontal="center" vertical="top" wrapText="1"/>
    </xf>
    <xf numFmtId="164" fontId="5" fillId="3" borderId="2" xfId="0" applyNumberFormat="1" applyFont="1" applyFill="1" applyBorder="1" applyAlignment="1">
      <alignment horizontal="center" vertical="top" wrapText="1"/>
    </xf>
    <xf numFmtId="164" fontId="5" fillId="7" borderId="2" xfId="0" applyNumberFormat="1" applyFont="1" applyFill="1" applyBorder="1" applyAlignment="1">
      <alignment horizontal="center" vertical="top" wrapText="1"/>
    </xf>
    <xf numFmtId="164" fontId="9" fillId="5" borderId="2" xfId="0" applyNumberFormat="1" applyFont="1" applyFill="1" applyBorder="1" applyAlignment="1">
      <alignment horizontal="center" vertical="top"/>
    </xf>
    <xf numFmtId="164" fontId="4" fillId="2" borderId="2" xfId="0" applyNumberFormat="1" applyFont="1" applyFill="1" applyBorder="1" applyAlignment="1">
      <alignment horizontal="center" vertical="top"/>
    </xf>
    <xf numFmtId="164" fontId="4" fillId="4" borderId="2" xfId="0" applyNumberFormat="1" applyFont="1" applyFill="1" applyBorder="1" applyAlignment="1">
      <alignment horizontal="center" vertical="top"/>
    </xf>
    <xf numFmtId="164" fontId="9" fillId="4" borderId="2" xfId="3" applyNumberFormat="1" applyFont="1" applyFill="1" applyBorder="1" applyAlignment="1">
      <alignment horizontal="center" vertical="top" wrapText="1"/>
    </xf>
    <xf numFmtId="164" fontId="9" fillId="3" borderId="2" xfId="0" applyNumberFormat="1" applyFont="1" applyFill="1" applyBorder="1" applyAlignment="1">
      <alignment horizontal="center" vertical="top"/>
    </xf>
    <xf numFmtId="164" fontId="4" fillId="7" borderId="2" xfId="2" applyNumberFormat="1" applyFont="1" applyFill="1" applyBorder="1" applyAlignment="1">
      <alignment horizontal="center" vertical="top"/>
    </xf>
    <xf numFmtId="164" fontId="5" fillId="5" borderId="2" xfId="1" applyNumberFormat="1" applyFont="1" applyFill="1" applyBorder="1" applyAlignment="1">
      <alignment horizontal="center" vertical="top" wrapText="1"/>
    </xf>
    <xf numFmtId="164" fontId="4" fillId="5" borderId="3" xfId="2" applyNumberFormat="1" applyFont="1" applyFill="1" applyBorder="1" applyAlignment="1">
      <alignment horizontal="center" vertical="top"/>
    </xf>
    <xf numFmtId="164" fontId="5" fillId="6" borderId="2" xfId="0" applyNumberFormat="1" applyFont="1" applyFill="1" applyBorder="1" applyAlignment="1">
      <alignment horizontal="center" vertical="top" wrapText="1"/>
    </xf>
    <xf numFmtId="164" fontId="5" fillId="3" borderId="2" xfId="0" applyNumberFormat="1" applyFont="1" applyFill="1" applyBorder="1" applyAlignment="1">
      <alignment horizontal="center" vertical="top"/>
    </xf>
    <xf numFmtId="164" fontId="4" fillId="3" borderId="3" xfId="1" applyNumberFormat="1" applyFont="1" applyFill="1" applyBorder="1" applyAlignment="1">
      <alignment horizontal="center" vertical="top" wrapText="1"/>
    </xf>
    <xf numFmtId="164" fontId="13" fillId="0" borderId="2" xfId="0" applyNumberFormat="1" applyFont="1" applyBorder="1" applyAlignment="1">
      <alignment horizontal="center" vertical="top"/>
    </xf>
    <xf numFmtId="164" fontId="6" fillId="0" borderId="0" xfId="0" applyNumberFormat="1" applyFont="1" applyAlignment="1">
      <alignment horizontal="center" vertical="top"/>
    </xf>
    <xf numFmtId="164" fontId="6" fillId="0" borderId="2" xfId="0" applyNumberFormat="1" applyFont="1" applyBorder="1" applyAlignment="1">
      <alignment horizontal="center" vertical="top"/>
    </xf>
    <xf numFmtId="0" fontId="4" fillId="9" borderId="2" xfId="0" applyFont="1" applyFill="1" applyBorder="1" applyAlignment="1">
      <alignment horizontal="center" vertical="top"/>
    </xf>
    <xf numFmtId="0" fontId="5" fillId="10" borderId="2" xfId="0" applyFont="1" applyFill="1" applyBorder="1" applyAlignment="1">
      <alignment horizontal="center" vertical="top" wrapText="1"/>
    </xf>
    <xf numFmtId="165" fontId="13" fillId="0" borderId="2" xfId="0" applyNumberFormat="1" applyFont="1" applyBorder="1" applyAlignment="1">
      <alignment horizontal="center" vertical="top"/>
    </xf>
    <xf numFmtId="0" fontId="6" fillId="0" borderId="0" xfId="0" applyFont="1" applyAlignment="1">
      <alignment vertical="top"/>
    </xf>
    <xf numFmtId="164" fontId="21" fillId="0" borderId="0" xfId="0" applyNumberFormat="1" applyFont="1" applyAlignment="1">
      <alignment horizontal="center" vertical="top"/>
    </xf>
    <xf numFmtId="0" fontId="13" fillId="0" borderId="0" xfId="0" applyFont="1"/>
    <xf numFmtId="0" fontId="12" fillId="0" borderId="1" xfId="0" applyFont="1" applyFill="1" applyBorder="1" applyAlignment="1">
      <alignment vertical="top" wrapText="1"/>
    </xf>
    <xf numFmtId="167" fontId="6" fillId="0" borderId="0" xfId="0" applyNumberFormat="1" applyFont="1"/>
    <xf numFmtId="0" fontId="2" fillId="5" borderId="2" xfId="0" applyFont="1" applyFill="1" applyBorder="1" applyAlignment="1">
      <alignment horizontal="center" vertical="top" wrapText="1"/>
    </xf>
    <xf numFmtId="0" fontId="22" fillId="0" borderId="3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0" fontId="24" fillId="0" borderId="0" xfId="0" applyFont="1" applyAlignment="1">
      <alignment horizontal="center" vertical="top"/>
    </xf>
    <xf numFmtId="164" fontId="24" fillId="0" borderId="0" xfId="0" applyNumberFormat="1" applyFont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4" fillId="7" borderId="4" xfId="0" applyFont="1" applyFill="1" applyBorder="1" applyAlignment="1">
      <alignment horizontal="center" vertical="top"/>
    </xf>
    <xf numFmtId="0" fontId="4" fillId="7" borderId="5" xfId="0" applyFont="1" applyFill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8" borderId="1" xfId="0" applyFont="1" applyFill="1" applyBorder="1" applyAlignment="1">
      <alignment horizontal="center" vertical="top" wrapText="1"/>
    </xf>
    <xf numFmtId="0" fontId="5" fillId="8" borderId="3" xfId="0" applyFont="1" applyFill="1" applyBorder="1" applyAlignment="1">
      <alignment horizontal="center" vertical="top" wrapText="1"/>
    </xf>
  </cellXfs>
  <cellStyles count="4">
    <cellStyle name="Обычный" xfId="0" builtinId="0"/>
    <cellStyle name="Обычный 3" xfId="2"/>
    <cellStyle name="Финансовый" xfId="1" builtinId="3"/>
    <cellStyle name="Финансовый 2" xfId="3"/>
  </cellStyles>
  <dxfs count="0"/>
  <tableStyles count="0" defaultTableStyle="TableStyleMedium2" defaultPivotStyle="PivotStyleLight16"/>
  <colors>
    <mruColors>
      <color rgb="FFBCF6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topLeftCell="A3" zoomScale="70" zoomScaleNormal="70" zoomScaleSheetLayoutView="100" workbookViewId="0">
      <pane xSplit="2" ySplit="2" topLeftCell="C20" activePane="bottomRight" state="frozen"/>
      <selection activeCell="A3" sqref="A3"/>
      <selection pane="topRight" activeCell="C3" sqref="C3"/>
      <selection pane="bottomLeft" activeCell="A5" sqref="A5"/>
      <selection pane="bottomRight" activeCell="A66" sqref="A66:XFD141"/>
    </sheetView>
  </sheetViews>
  <sheetFormatPr defaultColWidth="9.140625" defaultRowHeight="15" x14ac:dyDescent="0.25"/>
  <cols>
    <col min="1" max="1" width="5.85546875" style="8" customWidth="1"/>
    <col min="2" max="2" width="58.42578125" style="5" customWidth="1"/>
    <col min="3" max="3" width="15.42578125" style="7" customWidth="1"/>
    <col min="4" max="4" width="17.85546875" style="7" customWidth="1"/>
    <col min="5" max="5" width="13.140625" style="26" customWidth="1"/>
    <col min="6" max="6" width="14.28515625" style="7" customWidth="1"/>
    <col min="7" max="7" width="17.85546875" style="7" customWidth="1"/>
    <col min="8" max="9" width="14.42578125" style="26" customWidth="1"/>
    <col min="10" max="11" width="16.140625" style="7" bestFit="1" customWidth="1"/>
    <col min="12" max="12" width="9.140625" style="5"/>
    <col min="13" max="13" width="11.5703125" style="5" bestFit="1" customWidth="1"/>
    <col min="14" max="16384" width="9.140625" style="5"/>
  </cols>
  <sheetData>
    <row r="1" spans="1:13" s="1" customFormat="1" ht="19.5" x14ac:dyDescent="0.25">
      <c r="A1" s="2"/>
      <c r="B1" s="2" t="s">
        <v>46</v>
      </c>
      <c r="C1" s="2"/>
      <c r="D1" s="2"/>
      <c r="E1" s="19"/>
      <c r="F1" s="2"/>
      <c r="G1" s="2"/>
      <c r="H1" s="19"/>
      <c r="I1" s="19"/>
      <c r="J1" s="2"/>
      <c r="K1" s="2"/>
    </row>
    <row r="2" spans="1:13" s="4" customFormat="1" ht="18.75" x14ac:dyDescent="0.3">
      <c r="A2" s="3"/>
      <c r="C2" s="11"/>
      <c r="D2" s="11"/>
      <c r="E2" s="20"/>
      <c r="F2" s="11"/>
      <c r="G2" s="11"/>
      <c r="H2" s="20"/>
      <c r="I2" s="20"/>
      <c r="J2" s="12" t="s">
        <v>0</v>
      </c>
      <c r="K2" s="12"/>
    </row>
    <row r="3" spans="1:13" ht="15.75" x14ac:dyDescent="0.25">
      <c r="A3" s="145" t="s">
        <v>7</v>
      </c>
      <c r="B3" s="147" t="s">
        <v>1</v>
      </c>
      <c r="C3" s="141" t="s">
        <v>53</v>
      </c>
      <c r="D3" s="149" t="s">
        <v>2</v>
      </c>
      <c r="E3" s="21"/>
      <c r="F3" s="143" t="s">
        <v>64</v>
      </c>
      <c r="G3" s="136" t="s">
        <v>3</v>
      </c>
      <c r="H3" s="136"/>
      <c r="I3" s="136"/>
      <c r="J3" s="136"/>
      <c r="K3" s="126"/>
    </row>
    <row r="4" spans="1:13" ht="31.5" customHeight="1" x14ac:dyDescent="0.25">
      <c r="A4" s="146"/>
      <c r="B4" s="148"/>
      <c r="C4" s="142"/>
      <c r="D4" s="150"/>
      <c r="E4" s="22" t="s">
        <v>66</v>
      </c>
      <c r="F4" s="144"/>
      <c r="G4" s="124" t="s">
        <v>4</v>
      </c>
      <c r="H4" s="132" t="s">
        <v>66</v>
      </c>
      <c r="I4" s="129" t="s">
        <v>67</v>
      </c>
      <c r="J4" s="123" t="s">
        <v>5</v>
      </c>
      <c r="K4" s="133" t="s">
        <v>68</v>
      </c>
    </row>
    <row r="5" spans="1:13" s="34" customFormat="1" ht="45" x14ac:dyDescent="0.25">
      <c r="A5" s="41">
        <v>17</v>
      </c>
      <c r="B5" s="36" t="s">
        <v>47</v>
      </c>
      <c r="C5" s="29">
        <v>13.5</v>
      </c>
      <c r="D5" s="42">
        <v>13.5</v>
      </c>
      <c r="E5" s="37">
        <f>D5-C5</f>
        <v>0</v>
      </c>
      <c r="F5" s="38">
        <v>21.4</v>
      </c>
      <c r="G5" s="42">
        <v>21.4</v>
      </c>
      <c r="H5" s="39">
        <f>G5-F5</f>
        <v>0</v>
      </c>
      <c r="I5" s="38">
        <v>21.4</v>
      </c>
      <c r="J5" s="42">
        <v>21.4</v>
      </c>
      <c r="K5" s="42">
        <f>J5-I5</f>
        <v>0</v>
      </c>
    </row>
    <row r="6" spans="1:13" s="34" customFormat="1" ht="45" x14ac:dyDescent="0.25">
      <c r="A6" s="43">
        <v>18</v>
      </c>
      <c r="B6" s="36" t="s">
        <v>8</v>
      </c>
      <c r="C6" s="29">
        <v>3868.3</v>
      </c>
      <c r="D6" s="102">
        <v>4700.8999999999996</v>
      </c>
      <c r="E6" s="37">
        <f t="shared" ref="E6:E27" si="0">D6-C6</f>
        <v>832.59999999999945</v>
      </c>
      <c r="F6" s="38">
        <v>3868.3</v>
      </c>
      <c r="G6" s="31">
        <v>4700.8999999999996</v>
      </c>
      <c r="H6" s="39">
        <f t="shared" ref="H6:H62" si="1">G6-F6</f>
        <v>832.59999999999945</v>
      </c>
      <c r="I6" s="38">
        <v>3868.3</v>
      </c>
      <c r="J6" s="31">
        <v>4700.8999999999996</v>
      </c>
      <c r="K6" s="31">
        <f t="shared" ref="K6:K64" si="2">J6-I6</f>
        <v>832.59999999999945</v>
      </c>
    </row>
    <row r="7" spans="1:13" s="48" customFormat="1" ht="60" x14ac:dyDescent="0.25">
      <c r="A7" s="49">
        <v>19</v>
      </c>
      <c r="B7" s="50" t="s">
        <v>49</v>
      </c>
      <c r="C7" s="51">
        <v>14468.93</v>
      </c>
      <c r="D7" s="103">
        <v>14406.3</v>
      </c>
      <c r="E7" s="52">
        <f t="shared" si="0"/>
        <v>-62.630000000001019</v>
      </c>
      <c r="F7" s="53">
        <v>14468.9</v>
      </c>
      <c r="G7" s="51">
        <v>14406.3</v>
      </c>
      <c r="H7" s="54">
        <f t="shared" si="1"/>
        <v>-62.600000000000364</v>
      </c>
      <c r="I7" s="53">
        <v>14468.9</v>
      </c>
      <c r="J7" s="51">
        <v>14406.3</v>
      </c>
      <c r="K7" s="51">
        <f t="shared" si="2"/>
        <v>-62.600000000000364</v>
      </c>
    </row>
    <row r="8" spans="1:13" s="94" customFormat="1" ht="120" x14ac:dyDescent="0.25">
      <c r="A8" s="88">
        <v>21</v>
      </c>
      <c r="B8" s="89" t="s">
        <v>11</v>
      </c>
      <c r="C8" s="90">
        <v>2.06</v>
      </c>
      <c r="D8" s="104">
        <v>1.8</v>
      </c>
      <c r="E8" s="91">
        <f t="shared" si="0"/>
        <v>-0.26</v>
      </c>
      <c r="F8" s="92">
        <v>2.1</v>
      </c>
      <c r="G8" s="90">
        <v>1.8</v>
      </c>
      <c r="H8" s="93">
        <f t="shared" si="1"/>
        <v>-0.30000000000000004</v>
      </c>
      <c r="I8" s="92">
        <v>2.1</v>
      </c>
      <c r="J8" s="90">
        <v>1.8</v>
      </c>
      <c r="K8" s="90">
        <f t="shared" si="2"/>
        <v>-0.30000000000000004</v>
      </c>
    </row>
    <row r="9" spans="1:13" s="57" customFormat="1" ht="120" x14ac:dyDescent="0.25">
      <c r="A9" s="137">
        <v>22</v>
      </c>
      <c r="B9" s="63" t="s">
        <v>9</v>
      </c>
      <c r="C9" s="64">
        <v>128429.28</v>
      </c>
      <c r="D9" s="105">
        <v>128429.3</v>
      </c>
      <c r="E9" s="65">
        <f t="shared" si="0"/>
        <v>2.0000000004074536E-2</v>
      </c>
      <c r="F9" s="66">
        <v>128429.3</v>
      </c>
      <c r="G9" s="64">
        <v>128429.3</v>
      </c>
      <c r="H9" s="67">
        <f t="shared" si="1"/>
        <v>0</v>
      </c>
      <c r="I9" s="66">
        <v>128429.3</v>
      </c>
      <c r="J9" s="68"/>
      <c r="K9" s="131">
        <f t="shared" si="2"/>
        <v>-128429.3</v>
      </c>
      <c r="L9" s="69"/>
      <c r="M9" s="69"/>
    </row>
    <row r="10" spans="1:13" s="57" customFormat="1" ht="105" x14ac:dyDescent="0.25">
      <c r="A10" s="138"/>
      <c r="B10" s="63" t="s">
        <v>10</v>
      </c>
      <c r="C10" s="64">
        <v>9931.86</v>
      </c>
      <c r="D10" s="105">
        <v>9931.9</v>
      </c>
      <c r="E10" s="65">
        <f t="shared" si="0"/>
        <v>3.9999999999054126E-2</v>
      </c>
      <c r="F10" s="66">
        <v>9931.9</v>
      </c>
      <c r="G10" s="64">
        <v>9931.9</v>
      </c>
      <c r="H10" s="67">
        <f t="shared" si="1"/>
        <v>0</v>
      </c>
      <c r="I10" s="66">
        <v>9931.9</v>
      </c>
      <c r="J10" s="70"/>
      <c r="K10" s="70">
        <f t="shared" si="2"/>
        <v>-9931.9</v>
      </c>
    </row>
    <row r="11" spans="1:13" s="57" customFormat="1" ht="135" x14ac:dyDescent="0.25">
      <c r="A11" s="70">
        <v>23</v>
      </c>
      <c r="B11" s="63" t="s">
        <v>12</v>
      </c>
      <c r="C11" s="64">
        <v>2094788.76</v>
      </c>
      <c r="D11" s="105">
        <v>2203761.7999999998</v>
      </c>
      <c r="E11" s="65">
        <f t="shared" si="0"/>
        <v>108973.0399999998</v>
      </c>
      <c r="F11" s="66">
        <v>2138589.5</v>
      </c>
      <c r="G11" s="64">
        <v>2347122.5</v>
      </c>
      <c r="H11" s="71">
        <f t="shared" si="1"/>
        <v>208533</v>
      </c>
      <c r="I11" s="66">
        <v>2138589.5</v>
      </c>
      <c r="J11" s="72">
        <v>2497375.5</v>
      </c>
      <c r="K11" s="72">
        <f t="shared" si="2"/>
        <v>358786</v>
      </c>
    </row>
    <row r="12" spans="1:13" s="57" customFormat="1" ht="90" x14ac:dyDescent="0.25">
      <c r="A12" s="137">
        <v>24</v>
      </c>
      <c r="B12" s="63" t="s">
        <v>48</v>
      </c>
      <c r="C12" s="64">
        <v>151662.79999999999</v>
      </c>
      <c r="D12" s="105">
        <v>150207.1</v>
      </c>
      <c r="E12" s="65">
        <f t="shared" si="0"/>
        <v>-1455.6999999999825</v>
      </c>
      <c r="F12" s="66">
        <v>161731.1</v>
      </c>
      <c r="G12" s="64">
        <v>150629.1</v>
      </c>
      <c r="H12" s="67">
        <f t="shared" si="1"/>
        <v>-11102</v>
      </c>
      <c r="I12" s="66">
        <v>161731.1</v>
      </c>
      <c r="J12" s="70"/>
      <c r="K12" s="70">
        <f t="shared" si="2"/>
        <v>-161731.1</v>
      </c>
    </row>
    <row r="13" spans="1:13" s="57" customFormat="1" ht="120" x14ac:dyDescent="0.25">
      <c r="A13" s="138"/>
      <c r="B13" s="63" t="s">
        <v>56</v>
      </c>
      <c r="C13" s="64">
        <v>0</v>
      </c>
      <c r="D13" s="105">
        <v>20306.099999999999</v>
      </c>
      <c r="E13" s="65">
        <f t="shared" si="0"/>
        <v>20306.099999999999</v>
      </c>
      <c r="F13" s="66">
        <v>0</v>
      </c>
      <c r="G13" s="64">
        <v>20306.099999999999</v>
      </c>
      <c r="H13" s="67">
        <f t="shared" si="1"/>
        <v>20306.099999999999</v>
      </c>
      <c r="I13" s="66">
        <v>0</v>
      </c>
      <c r="J13" s="64">
        <v>20306.099999999999</v>
      </c>
      <c r="K13" s="64">
        <f t="shared" si="2"/>
        <v>20306.099999999999</v>
      </c>
    </row>
    <row r="14" spans="1:13" s="57" customFormat="1" ht="89.25" x14ac:dyDescent="0.25">
      <c r="A14" s="138"/>
      <c r="B14" s="63" t="s">
        <v>57</v>
      </c>
      <c r="C14" s="64">
        <v>1516.63</v>
      </c>
      <c r="D14" s="105">
        <v>1705.1</v>
      </c>
      <c r="E14" s="65">
        <f t="shared" si="0"/>
        <v>188.4699999999998</v>
      </c>
      <c r="F14" s="66">
        <v>1617.3</v>
      </c>
      <c r="G14" s="64">
        <v>1709.3</v>
      </c>
      <c r="H14" s="67">
        <f t="shared" si="1"/>
        <v>92</v>
      </c>
      <c r="I14" s="66">
        <v>1617.3</v>
      </c>
      <c r="J14" s="64">
        <v>203.1</v>
      </c>
      <c r="K14" s="64">
        <f t="shared" si="2"/>
        <v>-1414.2</v>
      </c>
    </row>
    <row r="15" spans="1:13" s="57" customFormat="1" ht="75" x14ac:dyDescent="0.25">
      <c r="A15" s="70">
        <v>25</v>
      </c>
      <c r="B15" s="63" t="s">
        <v>13</v>
      </c>
      <c r="C15" s="73">
        <v>395.92</v>
      </c>
      <c r="D15" s="106">
        <v>664.6</v>
      </c>
      <c r="E15" s="65">
        <f t="shared" si="0"/>
        <v>268.68</v>
      </c>
      <c r="F15" s="66">
        <v>395.9</v>
      </c>
      <c r="G15" s="73">
        <v>664.6</v>
      </c>
      <c r="H15" s="67">
        <f t="shared" si="1"/>
        <v>268.70000000000005</v>
      </c>
      <c r="I15" s="66">
        <v>395.9</v>
      </c>
      <c r="J15" s="73">
        <v>664.6</v>
      </c>
      <c r="K15" s="73">
        <f t="shared" si="2"/>
        <v>268.70000000000005</v>
      </c>
    </row>
    <row r="16" spans="1:13" s="34" customFormat="1" ht="60" x14ac:dyDescent="0.25">
      <c r="A16" s="40">
        <v>26</v>
      </c>
      <c r="B16" s="36" t="s">
        <v>14</v>
      </c>
      <c r="C16" s="32">
        <v>3155.2</v>
      </c>
      <c r="D16" s="102">
        <v>3155.2</v>
      </c>
      <c r="E16" s="37">
        <f t="shared" si="0"/>
        <v>0</v>
      </c>
      <c r="F16" s="31">
        <v>3155.2</v>
      </c>
      <c r="G16" s="31">
        <v>3155.2</v>
      </c>
      <c r="H16" s="39">
        <f t="shared" si="1"/>
        <v>0</v>
      </c>
      <c r="I16" s="31">
        <v>3155.2</v>
      </c>
      <c r="J16" s="31">
        <v>3155.2</v>
      </c>
      <c r="K16" s="31">
        <f t="shared" si="2"/>
        <v>0</v>
      </c>
    </row>
    <row r="17" spans="1:11" s="57" customFormat="1" ht="60" x14ac:dyDescent="0.25">
      <c r="A17" s="70">
        <v>27</v>
      </c>
      <c r="B17" s="63" t="s">
        <v>15</v>
      </c>
      <c r="C17" s="73">
        <v>139207.16</v>
      </c>
      <c r="D17" s="106">
        <v>174468.7</v>
      </c>
      <c r="E17" s="65">
        <f t="shared" si="0"/>
        <v>35261.540000000008</v>
      </c>
      <c r="F17" s="66">
        <v>139207.20000000001</v>
      </c>
      <c r="G17" s="73">
        <v>174468.7</v>
      </c>
      <c r="H17" s="67">
        <f t="shared" si="1"/>
        <v>35261.5</v>
      </c>
      <c r="I17" s="66">
        <v>139207.20000000001</v>
      </c>
      <c r="J17" s="73">
        <v>174468.7</v>
      </c>
      <c r="K17" s="73">
        <f t="shared" si="2"/>
        <v>35261.5</v>
      </c>
    </row>
    <row r="18" spans="1:11" s="57" customFormat="1" ht="60" x14ac:dyDescent="0.25">
      <c r="A18" s="70">
        <v>29</v>
      </c>
      <c r="B18" s="63" t="s">
        <v>50</v>
      </c>
      <c r="C18" s="73">
        <v>8576.41</v>
      </c>
      <c r="D18" s="106">
        <v>4923.3999999999996</v>
      </c>
      <c r="E18" s="65">
        <f t="shared" si="0"/>
        <v>-3653.01</v>
      </c>
      <c r="F18" s="66">
        <v>8792.5</v>
      </c>
      <c r="G18" s="73">
        <v>5121.8</v>
      </c>
      <c r="H18" s="67">
        <f t="shared" si="1"/>
        <v>-3670.7</v>
      </c>
      <c r="I18" s="66">
        <v>8792.5</v>
      </c>
      <c r="J18" s="73">
        <v>5278.8</v>
      </c>
      <c r="K18" s="73">
        <f t="shared" si="2"/>
        <v>-3513.7</v>
      </c>
    </row>
    <row r="19" spans="1:11" s="57" customFormat="1" ht="75" x14ac:dyDescent="0.25">
      <c r="A19" s="74">
        <v>30</v>
      </c>
      <c r="B19" s="63" t="s">
        <v>16</v>
      </c>
      <c r="C19" s="75">
        <v>355.56</v>
      </c>
      <c r="D19" s="105">
        <v>286.39999999999998</v>
      </c>
      <c r="E19" s="65">
        <f t="shared" si="0"/>
        <v>-69.160000000000025</v>
      </c>
      <c r="F19" s="66">
        <v>355.6</v>
      </c>
      <c r="G19" s="64">
        <v>299.8</v>
      </c>
      <c r="H19" s="67">
        <f t="shared" si="1"/>
        <v>-55.800000000000011</v>
      </c>
      <c r="I19" s="66">
        <v>355.6</v>
      </c>
      <c r="J19" s="64">
        <v>224.8</v>
      </c>
      <c r="K19" s="64">
        <f t="shared" si="2"/>
        <v>-130.80000000000001</v>
      </c>
    </row>
    <row r="20" spans="1:11" s="57" customFormat="1" ht="75" x14ac:dyDescent="0.25">
      <c r="A20" s="74">
        <v>31</v>
      </c>
      <c r="B20" s="63" t="s">
        <v>17</v>
      </c>
      <c r="C20" s="64">
        <v>57745.38</v>
      </c>
      <c r="D20" s="105">
        <v>56952.7</v>
      </c>
      <c r="E20" s="65">
        <f t="shared" si="0"/>
        <v>-792.68000000000029</v>
      </c>
      <c r="F20" s="66">
        <v>57745.4</v>
      </c>
      <c r="G20" s="64">
        <v>59757.5</v>
      </c>
      <c r="H20" s="67">
        <f t="shared" si="1"/>
        <v>2012.0999999999985</v>
      </c>
      <c r="I20" s="66">
        <v>57745.4</v>
      </c>
      <c r="J20" s="64">
        <v>59757.5</v>
      </c>
      <c r="K20" s="64">
        <f t="shared" si="2"/>
        <v>2012.0999999999985</v>
      </c>
    </row>
    <row r="21" spans="1:11" s="34" customFormat="1" ht="90" x14ac:dyDescent="0.25">
      <c r="A21" s="35">
        <v>32</v>
      </c>
      <c r="B21" s="36" t="s">
        <v>18</v>
      </c>
      <c r="C21" s="33">
        <v>401.94</v>
      </c>
      <c r="D21" s="107">
        <v>602.9</v>
      </c>
      <c r="E21" s="37">
        <f t="shared" si="0"/>
        <v>200.95999999999998</v>
      </c>
      <c r="F21" s="38">
        <v>401.9</v>
      </c>
      <c r="G21" s="44">
        <v>602.9</v>
      </c>
      <c r="H21" s="39">
        <f t="shared" si="1"/>
        <v>201</v>
      </c>
      <c r="I21" s="38">
        <v>401.9</v>
      </c>
      <c r="J21" s="44">
        <v>602.9</v>
      </c>
      <c r="K21" s="44">
        <f t="shared" si="2"/>
        <v>201</v>
      </c>
    </row>
    <row r="22" spans="1:11" s="94" customFormat="1" ht="90" x14ac:dyDescent="0.25">
      <c r="A22" s="139">
        <v>33</v>
      </c>
      <c r="B22" s="89" t="s">
        <v>54</v>
      </c>
      <c r="C22" s="108">
        <v>85688.46</v>
      </c>
      <c r="D22" s="108">
        <v>35253.9</v>
      </c>
      <c r="E22" s="91">
        <f t="shared" si="0"/>
        <v>-50434.560000000005</v>
      </c>
      <c r="F22" s="92">
        <v>85688.46</v>
      </c>
      <c r="G22" s="95">
        <v>99945.5</v>
      </c>
      <c r="H22" s="93">
        <f t="shared" si="1"/>
        <v>14257.039999999994</v>
      </c>
      <c r="I22" s="92">
        <v>85688.46</v>
      </c>
      <c r="J22" s="95">
        <v>19989.099999999999</v>
      </c>
      <c r="K22" s="95">
        <f t="shared" si="2"/>
        <v>-65699.360000000015</v>
      </c>
    </row>
    <row r="23" spans="1:11" s="94" customFormat="1" ht="90" x14ac:dyDescent="0.25">
      <c r="A23" s="140"/>
      <c r="B23" s="89" t="s">
        <v>69</v>
      </c>
      <c r="C23" s="108">
        <v>35253.9</v>
      </c>
      <c r="D23" s="108">
        <v>0</v>
      </c>
      <c r="E23" s="91">
        <f t="shared" si="0"/>
        <v>-35253.9</v>
      </c>
      <c r="F23" s="92">
        <v>0</v>
      </c>
      <c r="G23" s="95">
        <v>0</v>
      </c>
      <c r="H23" s="93">
        <f t="shared" si="1"/>
        <v>0</v>
      </c>
      <c r="I23" s="92">
        <v>0</v>
      </c>
      <c r="J23" s="95">
        <v>0</v>
      </c>
      <c r="K23" s="95">
        <f t="shared" si="2"/>
        <v>0</v>
      </c>
    </row>
    <row r="24" spans="1:11" s="94" customFormat="1" ht="90" x14ac:dyDescent="0.25">
      <c r="A24" s="140"/>
      <c r="B24" s="89" t="s">
        <v>55</v>
      </c>
      <c r="C24" s="96">
        <v>725.65</v>
      </c>
      <c r="D24" s="108">
        <v>211.5</v>
      </c>
      <c r="E24" s="91">
        <f t="shared" si="0"/>
        <v>-514.15</v>
      </c>
      <c r="F24" s="92">
        <v>514.1</v>
      </c>
      <c r="G24" s="97">
        <v>599.70000000000005</v>
      </c>
      <c r="H24" s="93">
        <f t="shared" si="1"/>
        <v>85.600000000000023</v>
      </c>
      <c r="I24" s="92">
        <v>514.1</v>
      </c>
      <c r="J24" s="97">
        <v>119.9</v>
      </c>
      <c r="K24" s="97">
        <f t="shared" si="2"/>
        <v>-394.20000000000005</v>
      </c>
    </row>
    <row r="25" spans="1:11" s="57" customFormat="1" ht="60" x14ac:dyDescent="0.25">
      <c r="A25" s="70">
        <v>34</v>
      </c>
      <c r="B25" s="63" t="s">
        <v>51</v>
      </c>
      <c r="C25" s="76">
        <v>18975.689999999999</v>
      </c>
      <c r="D25" s="109">
        <v>18975.7</v>
      </c>
      <c r="E25" s="65">
        <f t="shared" si="0"/>
        <v>1.0000000002037268E-2</v>
      </c>
      <c r="F25" s="66">
        <v>18975.7</v>
      </c>
      <c r="G25" s="72">
        <v>18975.7</v>
      </c>
      <c r="H25" s="67">
        <f t="shared" si="1"/>
        <v>0</v>
      </c>
      <c r="I25" s="66">
        <v>18975.7</v>
      </c>
      <c r="J25" s="72">
        <v>18975.7</v>
      </c>
      <c r="K25" s="72">
        <f t="shared" si="2"/>
        <v>0</v>
      </c>
    </row>
    <row r="26" spans="1:11" s="34" customFormat="1" ht="90" x14ac:dyDescent="0.25">
      <c r="A26" s="35">
        <v>35</v>
      </c>
      <c r="B26" s="36" t="s">
        <v>19</v>
      </c>
      <c r="C26" s="31">
        <v>3502.1</v>
      </c>
      <c r="D26" s="102">
        <v>3502.1</v>
      </c>
      <c r="E26" s="37">
        <f t="shared" si="0"/>
        <v>0</v>
      </c>
      <c r="F26" s="38">
        <v>3502.1</v>
      </c>
      <c r="G26" s="31">
        <v>3502.1</v>
      </c>
      <c r="H26" s="39">
        <f t="shared" si="1"/>
        <v>0</v>
      </c>
      <c r="I26" s="38">
        <v>3502.1</v>
      </c>
      <c r="J26" s="31">
        <v>3502.1</v>
      </c>
      <c r="K26" s="31">
        <f t="shared" si="2"/>
        <v>0</v>
      </c>
    </row>
    <row r="27" spans="1:11" s="34" customFormat="1" ht="75" x14ac:dyDescent="0.25">
      <c r="A27" s="35">
        <v>36</v>
      </c>
      <c r="B27" s="36" t="s">
        <v>20</v>
      </c>
      <c r="C27" s="30">
        <v>709.6</v>
      </c>
      <c r="D27" s="102">
        <v>717.2</v>
      </c>
      <c r="E27" s="37">
        <f t="shared" si="0"/>
        <v>7.6000000000000227</v>
      </c>
      <c r="F27" s="38">
        <v>1267.5</v>
      </c>
      <c r="G27" s="31">
        <v>1282.5999999999999</v>
      </c>
      <c r="H27" s="39">
        <f t="shared" si="1"/>
        <v>15.099999999999909</v>
      </c>
      <c r="I27" s="38">
        <v>1267.5</v>
      </c>
      <c r="J27" s="31">
        <v>1282.5999999999999</v>
      </c>
      <c r="K27" s="31">
        <f t="shared" si="2"/>
        <v>15.099999999999909</v>
      </c>
    </row>
    <row r="28" spans="1:11" ht="15.75" x14ac:dyDescent="0.25">
      <c r="A28" s="9"/>
      <c r="B28" s="10" t="s">
        <v>22</v>
      </c>
      <c r="C28" s="13">
        <f>SUM(C5:C27)</f>
        <v>2759375.09</v>
      </c>
      <c r="D28" s="100">
        <f>SUM(D5:D27)</f>
        <v>2833178.100000001</v>
      </c>
      <c r="E28" s="23">
        <f>D28-C28</f>
        <v>73803.010000001173</v>
      </c>
      <c r="F28" s="13">
        <f>SUM(F5:F27)</f>
        <v>2778661.3600000003</v>
      </c>
      <c r="G28" s="13">
        <f>SUM(G5:G27)</f>
        <v>3045634.7000000007</v>
      </c>
      <c r="H28" s="27">
        <f t="shared" si="1"/>
        <v>266973.34000000032</v>
      </c>
      <c r="I28" s="13">
        <f>SUM(I5:I27)</f>
        <v>2778661.3600000003</v>
      </c>
      <c r="J28" s="13">
        <f>SUM(J5:J27)</f>
        <v>2825037.0000000005</v>
      </c>
      <c r="K28" s="13">
        <f t="shared" si="2"/>
        <v>46375.64000000013</v>
      </c>
    </row>
    <row r="29" spans="1:11" x14ac:dyDescent="0.25">
      <c r="D29" s="101"/>
      <c r="I29" s="7"/>
      <c r="K29" s="7">
        <f t="shared" si="2"/>
        <v>0</v>
      </c>
    </row>
    <row r="30" spans="1:11" s="58" customFormat="1" ht="45" x14ac:dyDescent="0.25">
      <c r="A30" s="59">
        <v>39</v>
      </c>
      <c r="B30" s="60" t="s">
        <v>21</v>
      </c>
      <c r="C30" s="18">
        <v>4397.76</v>
      </c>
      <c r="D30" s="110">
        <v>1597.9</v>
      </c>
      <c r="E30" s="61">
        <f t="shared" ref="E30:E62" si="3">D30-C30</f>
        <v>-2799.86</v>
      </c>
      <c r="F30" s="18">
        <v>4405.6000000000004</v>
      </c>
      <c r="G30" s="18">
        <v>2137.3000000000002</v>
      </c>
      <c r="H30" s="62">
        <f t="shared" si="1"/>
        <v>-2268.3000000000002</v>
      </c>
      <c r="I30" s="18">
        <v>4405.6000000000004</v>
      </c>
      <c r="J30" s="18">
        <v>2137.3000000000002</v>
      </c>
      <c r="K30" s="18">
        <f t="shared" si="2"/>
        <v>-2268.3000000000002</v>
      </c>
    </row>
    <row r="31" spans="1:11" s="48" customFormat="1" ht="45" x14ac:dyDescent="0.25">
      <c r="A31" s="55">
        <v>40</v>
      </c>
      <c r="B31" s="50" t="s">
        <v>23</v>
      </c>
      <c r="C31" s="53">
        <v>118622.7</v>
      </c>
      <c r="D31" s="111">
        <v>130993.8</v>
      </c>
      <c r="E31" s="52">
        <f t="shared" si="3"/>
        <v>12371.100000000006</v>
      </c>
      <c r="F31" s="53">
        <v>118569.2</v>
      </c>
      <c r="G31" s="53">
        <v>65308.9</v>
      </c>
      <c r="H31" s="54">
        <f t="shared" si="1"/>
        <v>-53260.299999999996</v>
      </c>
      <c r="I31" s="53">
        <v>118569.2</v>
      </c>
      <c r="J31" s="53">
        <v>169374</v>
      </c>
      <c r="K31" s="53">
        <f t="shared" si="2"/>
        <v>50804.800000000003</v>
      </c>
    </row>
    <row r="32" spans="1:11" s="94" customFormat="1" ht="30" x14ac:dyDescent="0.25">
      <c r="A32" s="98">
        <v>48</v>
      </c>
      <c r="B32" s="89" t="s">
        <v>24</v>
      </c>
      <c r="C32" s="92">
        <v>6279.99</v>
      </c>
      <c r="D32" s="108">
        <f>6280</f>
        <v>6280</v>
      </c>
      <c r="E32" s="91">
        <f t="shared" si="3"/>
        <v>1.0000000000218279E-2</v>
      </c>
      <c r="F32" s="92"/>
      <c r="G32" s="95">
        <v>0</v>
      </c>
      <c r="H32" s="93">
        <f t="shared" si="1"/>
        <v>0</v>
      </c>
      <c r="I32" s="92"/>
      <c r="J32" s="95">
        <v>0</v>
      </c>
      <c r="K32" s="95">
        <f t="shared" si="2"/>
        <v>0</v>
      </c>
    </row>
    <row r="33" spans="1:11" s="48" customFormat="1" ht="45" x14ac:dyDescent="0.25">
      <c r="A33" s="55">
        <v>50</v>
      </c>
      <c r="B33" s="50" t="s">
        <v>25</v>
      </c>
      <c r="C33" s="53">
        <v>104284.45</v>
      </c>
      <c r="D33" s="112">
        <v>73461.2</v>
      </c>
      <c r="E33" s="52">
        <f t="shared" si="3"/>
        <v>-30823.25</v>
      </c>
      <c r="F33" s="53">
        <v>110020.1</v>
      </c>
      <c r="G33" s="56">
        <v>116670.2</v>
      </c>
      <c r="H33" s="54">
        <f t="shared" si="1"/>
        <v>6650.0999999999913</v>
      </c>
      <c r="I33" s="53">
        <v>110020.1</v>
      </c>
      <c r="J33" s="56">
        <v>122016.6</v>
      </c>
      <c r="K33" s="56">
        <f t="shared" si="2"/>
        <v>11996.5</v>
      </c>
    </row>
    <row r="34" spans="1:11" s="34" customFormat="1" ht="30" x14ac:dyDescent="0.25">
      <c r="A34" s="35">
        <v>51</v>
      </c>
      <c r="B34" s="36" t="s">
        <v>26</v>
      </c>
      <c r="C34" s="79">
        <v>221840</v>
      </c>
      <c r="D34" s="113">
        <v>221000</v>
      </c>
      <c r="E34" s="37">
        <f t="shared" si="3"/>
        <v>-840</v>
      </c>
      <c r="F34" s="38">
        <v>221840</v>
      </c>
      <c r="G34" s="38">
        <v>140315</v>
      </c>
      <c r="H34" s="39">
        <f t="shared" si="1"/>
        <v>-81525</v>
      </c>
      <c r="I34" s="38">
        <v>221840</v>
      </c>
      <c r="J34" s="38">
        <v>350000</v>
      </c>
      <c r="K34" s="38">
        <f>J34-I34</f>
        <v>128160</v>
      </c>
    </row>
    <row r="35" spans="1:11" s="34" customFormat="1" ht="105" x14ac:dyDescent="0.25">
      <c r="A35" s="35">
        <v>52</v>
      </c>
      <c r="B35" s="36" t="s">
        <v>58</v>
      </c>
      <c r="C35" s="38">
        <v>831600</v>
      </c>
      <c r="D35" s="42">
        <v>831600</v>
      </c>
      <c r="E35" s="37">
        <f t="shared" si="3"/>
        <v>0</v>
      </c>
      <c r="F35" s="38"/>
      <c r="G35" s="38">
        <v>0</v>
      </c>
      <c r="H35" s="39">
        <f t="shared" si="1"/>
        <v>0</v>
      </c>
      <c r="I35" s="38"/>
      <c r="J35" s="38">
        <v>0</v>
      </c>
      <c r="K35" s="38">
        <f t="shared" si="2"/>
        <v>0</v>
      </c>
    </row>
    <row r="36" spans="1:11" s="48" customFormat="1" ht="105" x14ac:dyDescent="0.25">
      <c r="A36" s="55">
        <v>53</v>
      </c>
      <c r="B36" s="50" t="s">
        <v>59</v>
      </c>
      <c r="C36" s="53">
        <v>796849.44</v>
      </c>
      <c r="D36" s="111">
        <v>796849.4</v>
      </c>
      <c r="E36" s="52">
        <f t="shared" si="3"/>
        <v>-3.9999999920837581E-2</v>
      </c>
      <c r="F36" s="53">
        <v>2519449.4</v>
      </c>
      <c r="G36" s="53">
        <v>2519449.4</v>
      </c>
      <c r="H36" s="54">
        <f t="shared" si="1"/>
        <v>0</v>
      </c>
      <c r="I36" s="53"/>
      <c r="J36" s="53">
        <v>0</v>
      </c>
      <c r="K36" s="53">
        <f t="shared" si="2"/>
        <v>0</v>
      </c>
    </row>
    <row r="37" spans="1:11" s="48" customFormat="1" ht="45" x14ac:dyDescent="0.25">
      <c r="A37" s="55">
        <v>54</v>
      </c>
      <c r="B37" s="50" t="s">
        <v>27</v>
      </c>
      <c r="C37" s="53">
        <v>1751302</v>
      </c>
      <c r="D37" s="111">
        <v>1751302</v>
      </c>
      <c r="E37" s="52">
        <f t="shared" si="3"/>
        <v>0</v>
      </c>
      <c r="F37" s="53">
        <v>0</v>
      </c>
      <c r="G37" s="53">
        <v>0</v>
      </c>
      <c r="H37" s="54">
        <f t="shared" si="1"/>
        <v>0</v>
      </c>
      <c r="I37" s="53">
        <v>0</v>
      </c>
      <c r="J37" s="53">
        <v>0</v>
      </c>
      <c r="K37" s="53">
        <f t="shared" si="2"/>
        <v>0</v>
      </c>
    </row>
    <row r="38" spans="1:11" s="34" customFormat="1" ht="30" x14ac:dyDescent="0.25">
      <c r="A38" s="35">
        <v>56</v>
      </c>
      <c r="B38" s="36" t="s">
        <v>28</v>
      </c>
      <c r="C38" s="38">
        <v>104485.97</v>
      </c>
      <c r="D38" s="42">
        <v>104486</v>
      </c>
      <c r="E38" s="37">
        <f t="shared" si="3"/>
        <v>2.9999999998835847E-2</v>
      </c>
      <c r="F38" s="38">
        <v>116095.5</v>
      </c>
      <c r="G38" s="38">
        <v>116095.5</v>
      </c>
      <c r="H38" s="39">
        <f t="shared" si="1"/>
        <v>0</v>
      </c>
      <c r="I38" s="38"/>
      <c r="J38" s="38">
        <v>0</v>
      </c>
      <c r="K38" s="38">
        <f t="shared" si="2"/>
        <v>0</v>
      </c>
    </row>
    <row r="39" spans="1:11" s="94" customFormat="1" ht="30" x14ac:dyDescent="0.25">
      <c r="A39" s="98">
        <v>57</v>
      </c>
      <c r="B39" s="89" t="s">
        <v>29</v>
      </c>
      <c r="C39" s="99">
        <v>21127.81</v>
      </c>
      <c r="D39" s="114">
        <v>22830.9</v>
      </c>
      <c r="E39" s="91">
        <f t="shared" si="3"/>
        <v>1703.0900000000001</v>
      </c>
      <c r="F39" s="92">
        <v>22241.5</v>
      </c>
      <c r="G39" s="99">
        <v>24018.5</v>
      </c>
      <c r="H39" s="93">
        <f t="shared" si="1"/>
        <v>1777</v>
      </c>
      <c r="I39" s="92">
        <v>22241.5</v>
      </c>
      <c r="J39" s="99">
        <v>0</v>
      </c>
      <c r="K39" s="99">
        <f t="shared" si="2"/>
        <v>-22241.5</v>
      </c>
    </row>
    <row r="40" spans="1:11" s="57" customFormat="1" ht="45" x14ac:dyDescent="0.25">
      <c r="A40" s="74">
        <v>59</v>
      </c>
      <c r="B40" s="63" t="s">
        <v>30</v>
      </c>
      <c r="C40" s="77">
        <v>18048</v>
      </c>
      <c r="D40" s="106">
        <v>13536</v>
      </c>
      <c r="E40" s="65">
        <f t="shared" si="3"/>
        <v>-4512</v>
      </c>
      <c r="F40" s="66">
        <v>0</v>
      </c>
      <c r="G40" s="73">
        <v>18048</v>
      </c>
      <c r="H40" s="67">
        <f t="shared" si="1"/>
        <v>18048</v>
      </c>
      <c r="I40" s="66">
        <v>0</v>
      </c>
      <c r="J40" s="73">
        <v>0</v>
      </c>
      <c r="K40" s="73">
        <f t="shared" si="2"/>
        <v>0</v>
      </c>
    </row>
    <row r="41" spans="1:11" s="57" customFormat="1" ht="45" x14ac:dyDescent="0.25">
      <c r="A41" s="74">
        <v>60</v>
      </c>
      <c r="B41" s="63" t="s">
        <v>31</v>
      </c>
      <c r="C41" s="77">
        <v>0</v>
      </c>
      <c r="D41" s="106">
        <v>10000</v>
      </c>
      <c r="E41" s="65">
        <f t="shared" si="3"/>
        <v>10000</v>
      </c>
      <c r="F41" s="66">
        <v>0</v>
      </c>
      <c r="G41" s="73">
        <v>9500</v>
      </c>
      <c r="H41" s="67">
        <f t="shared" si="1"/>
        <v>9500</v>
      </c>
      <c r="I41" s="66">
        <v>0</v>
      </c>
      <c r="J41" s="73">
        <v>0</v>
      </c>
      <c r="K41" s="73">
        <f t="shared" si="2"/>
        <v>0</v>
      </c>
    </row>
    <row r="42" spans="1:11" s="57" customFormat="1" ht="45" x14ac:dyDescent="0.25">
      <c r="A42" s="74">
        <v>61</v>
      </c>
      <c r="B42" s="63" t="s">
        <v>32</v>
      </c>
      <c r="C42" s="77">
        <v>16009.6</v>
      </c>
      <c r="D42" s="106">
        <v>2054.3000000000002</v>
      </c>
      <c r="E42" s="65">
        <f t="shared" si="3"/>
        <v>-13955.3</v>
      </c>
      <c r="F42" s="66">
        <v>0</v>
      </c>
      <c r="G42" s="73">
        <v>0</v>
      </c>
      <c r="H42" s="67">
        <f t="shared" si="1"/>
        <v>0</v>
      </c>
      <c r="I42" s="66">
        <v>0</v>
      </c>
      <c r="J42" s="73">
        <v>0</v>
      </c>
      <c r="K42" s="73">
        <f t="shared" si="2"/>
        <v>0</v>
      </c>
    </row>
    <row r="43" spans="1:11" s="57" customFormat="1" ht="30" x14ac:dyDescent="0.25">
      <c r="A43" s="74">
        <v>62</v>
      </c>
      <c r="B43" s="63" t="s">
        <v>52</v>
      </c>
      <c r="C43" s="77">
        <v>36212.339999999997</v>
      </c>
      <c r="D43" s="115">
        <v>36212.400000000001</v>
      </c>
      <c r="E43" s="65">
        <f t="shared" si="3"/>
        <v>6.0000000004947651E-2</v>
      </c>
      <c r="F43" s="66">
        <v>0</v>
      </c>
      <c r="G43" s="78">
        <v>0</v>
      </c>
      <c r="H43" s="67">
        <f t="shared" si="1"/>
        <v>0</v>
      </c>
      <c r="I43" s="66">
        <v>0</v>
      </c>
      <c r="J43" s="78">
        <v>0</v>
      </c>
      <c r="K43" s="78">
        <f t="shared" si="2"/>
        <v>0</v>
      </c>
    </row>
    <row r="44" spans="1:11" s="57" customFormat="1" ht="45" x14ac:dyDescent="0.25">
      <c r="A44" s="74">
        <v>64</v>
      </c>
      <c r="B44" s="63" t="s">
        <v>33</v>
      </c>
      <c r="C44" s="73">
        <v>242.49</v>
      </c>
      <c r="D44" s="106">
        <v>2874.2</v>
      </c>
      <c r="E44" s="65">
        <f t="shared" si="3"/>
        <v>2631.71</v>
      </c>
      <c r="F44" s="66">
        <v>3477.2</v>
      </c>
      <c r="G44" s="73">
        <v>4140.8999999999996</v>
      </c>
      <c r="H44" s="67">
        <f t="shared" si="1"/>
        <v>663.69999999999982</v>
      </c>
      <c r="I44" s="66"/>
      <c r="J44" s="73">
        <v>0</v>
      </c>
      <c r="K44" s="73">
        <f t="shared" si="2"/>
        <v>0</v>
      </c>
    </row>
    <row r="45" spans="1:11" s="57" customFormat="1" ht="45" x14ac:dyDescent="0.25">
      <c r="A45" s="74">
        <v>65</v>
      </c>
      <c r="B45" s="63" t="s">
        <v>34</v>
      </c>
      <c r="C45" s="73">
        <v>2000</v>
      </c>
      <c r="D45" s="106">
        <v>2000</v>
      </c>
      <c r="E45" s="65">
        <f t="shared" si="3"/>
        <v>0</v>
      </c>
      <c r="F45" s="66">
        <v>2000</v>
      </c>
      <c r="G45" s="73">
        <v>2000</v>
      </c>
      <c r="H45" s="67">
        <f t="shared" si="1"/>
        <v>0</v>
      </c>
      <c r="I45" s="66">
        <v>2000</v>
      </c>
      <c r="J45" s="73">
        <v>2000</v>
      </c>
      <c r="K45" s="73">
        <f t="shared" si="2"/>
        <v>0</v>
      </c>
    </row>
    <row r="46" spans="1:11" s="57" customFormat="1" ht="45" x14ac:dyDescent="0.25">
      <c r="A46" s="74">
        <v>67</v>
      </c>
      <c r="B46" s="63" t="s">
        <v>35</v>
      </c>
      <c r="C46" s="73">
        <v>108322.99</v>
      </c>
      <c r="D46" s="116">
        <v>108323</v>
      </c>
      <c r="E46" s="65">
        <f t="shared" si="3"/>
        <v>9.9999999947613105E-3</v>
      </c>
      <c r="F46" s="66">
        <v>702011.2</v>
      </c>
      <c r="G46" s="77">
        <v>702011.2</v>
      </c>
      <c r="H46" s="67">
        <f t="shared" si="1"/>
        <v>0</v>
      </c>
      <c r="I46" s="66"/>
      <c r="J46" s="77">
        <v>177740.3</v>
      </c>
      <c r="K46" s="77">
        <f t="shared" si="2"/>
        <v>177740.3</v>
      </c>
    </row>
    <row r="47" spans="1:11" s="57" customFormat="1" ht="60" x14ac:dyDescent="0.25">
      <c r="A47" s="74">
        <v>68</v>
      </c>
      <c r="B47" s="63" t="s">
        <v>39</v>
      </c>
      <c r="C47" s="73">
        <v>0</v>
      </c>
      <c r="D47" s="105">
        <v>93083</v>
      </c>
      <c r="E47" s="65">
        <f t="shared" si="3"/>
        <v>93083</v>
      </c>
      <c r="F47" s="66">
        <v>0</v>
      </c>
      <c r="G47" s="64">
        <v>0</v>
      </c>
      <c r="H47" s="67">
        <f t="shared" si="1"/>
        <v>0</v>
      </c>
      <c r="I47" s="66">
        <v>0</v>
      </c>
      <c r="J47" s="64">
        <v>0</v>
      </c>
      <c r="K47" s="64">
        <f t="shared" si="2"/>
        <v>0</v>
      </c>
    </row>
    <row r="48" spans="1:11" s="57" customFormat="1" ht="60" x14ac:dyDescent="0.25">
      <c r="A48" s="74">
        <v>70</v>
      </c>
      <c r="B48" s="63" t="s">
        <v>38</v>
      </c>
      <c r="C48" s="73">
        <v>4270</v>
      </c>
      <c r="D48" s="105">
        <v>4043.1</v>
      </c>
      <c r="E48" s="65">
        <f t="shared" si="3"/>
        <v>-226.90000000000009</v>
      </c>
      <c r="F48" s="66">
        <v>4270</v>
      </c>
      <c r="G48" s="64">
        <v>4738.1000000000004</v>
      </c>
      <c r="H48" s="67">
        <f t="shared" si="1"/>
        <v>468.10000000000036</v>
      </c>
      <c r="I48" s="66">
        <v>4270.1000000000004</v>
      </c>
      <c r="J48" s="64">
        <v>4666.1000000000004</v>
      </c>
      <c r="K48" s="64">
        <f t="shared" si="2"/>
        <v>396</v>
      </c>
    </row>
    <row r="49" spans="1:13" s="57" customFormat="1" ht="60" x14ac:dyDescent="0.25">
      <c r="A49" s="74">
        <v>71</v>
      </c>
      <c r="B49" s="63" t="s">
        <v>36</v>
      </c>
      <c r="C49" s="73">
        <v>9082.61</v>
      </c>
      <c r="D49" s="105">
        <v>6915.1</v>
      </c>
      <c r="E49" s="65">
        <f t="shared" si="3"/>
        <v>-2167.5100000000002</v>
      </c>
      <c r="F49" s="66">
        <v>9106.2000000000007</v>
      </c>
      <c r="G49" s="64">
        <v>9330.9</v>
      </c>
      <c r="H49" s="67">
        <f t="shared" si="1"/>
        <v>224.69999999999891</v>
      </c>
      <c r="I49" s="66">
        <v>9106.2000000000007</v>
      </c>
      <c r="J49" s="64">
        <v>9323.5</v>
      </c>
      <c r="K49" s="64">
        <f t="shared" si="2"/>
        <v>217.29999999999927</v>
      </c>
    </row>
    <row r="50" spans="1:13" s="80" customFormat="1" ht="30" x14ac:dyDescent="0.25">
      <c r="A50" s="81">
        <v>72</v>
      </c>
      <c r="B50" s="82" t="s">
        <v>37</v>
      </c>
      <c r="C50" s="83">
        <v>3522.02</v>
      </c>
      <c r="D50" s="117">
        <v>3522</v>
      </c>
      <c r="E50" s="85">
        <f t="shared" si="3"/>
        <v>-1.999999999998181E-2</v>
      </c>
      <c r="F50" s="86">
        <v>0</v>
      </c>
      <c r="G50" s="84">
        <v>0</v>
      </c>
      <c r="H50" s="87">
        <f t="shared" si="1"/>
        <v>0</v>
      </c>
      <c r="I50" s="86">
        <v>0</v>
      </c>
      <c r="J50" s="84">
        <v>0</v>
      </c>
      <c r="K50" s="84">
        <f t="shared" si="2"/>
        <v>0</v>
      </c>
    </row>
    <row r="51" spans="1:13" s="80" customFormat="1" ht="90" x14ac:dyDescent="0.25">
      <c r="A51" s="81">
        <v>73</v>
      </c>
      <c r="B51" s="82" t="s">
        <v>65</v>
      </c>
      <c r="C51" s="83">
        <v>28590.5</v>
      </c>
      <c r="D51" s="117">
        <v>28590.5</v>
      </c>
      <c r="E51" s="85"/>
      <c r="F51" s="86">
        <v>0</v>
      </c>
      <c r="G51" s="84"/>
      <c r="H51" s="87">
        <f t="shared" si="1"/>
        <v>0</v>
      </c>
      <c r="I51" s="86">
        <v>0</v>
      </c>
      <c r="J51" s="84"/>
      <c r="K51" s="84">
        <f t="shared" si="2"/>
        <v>0</v>
      </c>
    </row>
    <row r="52" spans="1:13" s="94" customFormat="1" ht="90" x14ac:dyDescent="0.25">
      <c r="A52" s="98">
        <v>76</v>
      </c>
      <c r="B52" s="89" t="s">
        <v>40</v>
      </c>
      <c r="C52" s="95">
        <v>9776</v>
      </c>
      <c r="D52" s="108">
        <v>23970</v>
      </c>
      <c r="E52" s="91">
        <f t="shared" si="3"/>
        <v>14194</v>
      </c>
      <c r="F52" s="92">
        <v>9776</v>
      </c>
      <c r="G52" s="95">
        <v>31866</v>
      </c>
      <c r="H52" s="93">
        <f t="shared" si="1"/>
        <v>22090</v>
      </c>
      <c r="I52" s="92">
        <v>9776</v>
      </c>
      <c r="J52" s="95">
        <v>31866</v>
      </c>
      <c r="K52" s="95">
        <f t="shared" si="2"/>
        <v>22090</v>
      </c>
    </row>
    <row r="53" spans="1:13" s="34" customFormat="1" ht="45" x14ac:dyDescent="0.25">
      <c r="A53" s="35">
        <v>77</v>
      </c>
      <c r="B53" s="36" t="s">
        <v>63</v>
      </c>
      <c r="C53" s="29">
        <v>1871.7</v>
      </c>
      <c r="D53" s="118">
        <v>7471.9</v>
      </c>
      <c r="E53" s="37">
        <f t="shared" si="3"/>
        <v>5600.2</v>
      </c>
      <c r="F53" s="38">
        <v>1878</v>
      </c>
      <c r="G53" s="29">
        <v>1250.5</v>
      </c>
      <c r="H53" s="39">
        <f t="shared" si="1"/>
        <v>-627.5</v>
      </c>
      <c r="I53" s="38">
        <v>1878</v>
      </c>
      <c r="J53" s="29">
        <v>1250.5</v>
      </c>
      <c r="K53" s="29">
        <f t="shared" si="2"/>
        <v>-627.5</v>
      </c>
    </row>
    <row r="54" spans="1:13" s="34" customFormat="1" ht="105" x14ac:dyDescent="0.25">
      <c r="A54" s="35">
        <v>78</v>
      </c>
      <c r="B54" s="36" t="s">
        <v>62</v>
      </c>
      <c r="C54" s="29">
        <v>94000</v>
      </c>
      <c r="D54" s="118">
        <v>94000</v>
      </c>
      <c r="E54" s="37">
        <f t="shared" si="3"/>
        <v>0</v>
      </c>
      <c r="F54" s="38">
        <v>0</v>
      </c>
      <c r="G54" s="29">
        <v>0</v>
      </c>
      <c r="H54" s="39">
        <f t="shared" si="1"/>
        <v>0</v>
      </c>
      <c r="I54" s="38">
        <v>0</v>
      </c>
      <c r="J54" s="29">
        <v>0</v>
      </c>
      <c r="K54" s="29">
        <f t="shared" si="2"/>
        <v>0</v>
      </c>
    </row>
    <row r="55" spans="1:13" s="34" customFormat="1" ht="105" x14ac:dyDescent="0.25">
      <c r="A55" s="35">
        <v>79</v>
      </c>
      <c r="B55" s="36" t="s">
        <v>61</v>
      </c>
      <c r="C55" s="29">
        <v>717609.76</v>
      </c>
      <c r="D55" s="118">
        <v>717609.8</v>
      </c>
      <c r="E55" s="37">
        <f t="shared" si="3"/>
        <v>4.0000000037252903E-2</v>
      </c>
      <c r="F55" s="38">
        <v>437368.7</v>
      </c>
      <c r="G55" s="29">
        <v>437368.7</v>
      </c>
      <c r="H55" s="39">
        <f t="shared" si="1"/>
        <v>0</v>
      </c>
      <c r="I55" s="38"/>
      <c r="J55" s="29">
        <v>0</v>
      </c>
      <c r="K55" s="29">
        <f t="shared" si="2"/>
        <v>0</v>
      </c>
    </row>
    <row r="56" spans="1:13" s="34" customFormat="1" ht="135" x14ac:dyDescent="0.25">
      <c r="A56" s="35">
        <v>82</v>
      </c>
      <c r="B56" s="36" t="s">
        <v>60</v>
      </c>
      <c r="C56" s="29">
        <v>838838</v>
      </c>
      <c r="D56" s="118">
        <v>838838</v>
      </c>
      <c r="E56" s="37">
        <f t="shared" si="3"/>
        <v>0</v>
      </c>
      <c r="F56" s="38">
        <v>0</v>
      </c>
      <c r="G56" s="29">
        <v>0</v>
      </c>
      <c r="H56" s="39">
        <f t="shared" si="1"/>
        <v>0</v>
      </c>
      <c r="I56" s="38">
        <v>0</v>
      </c>
      <c r="J56" s="29">
        <v>0</v>
      </c>
      <c r="K56" s="29">
        <f t="shared" si="2"/>
        <v>0</v>
      </c>
    </row>
    <row r="57" spans="1:13" s="34" customFormat="1" ht="30" x14ac:dyDescent="0.25">
      <c r="A57" s="35">
        <v>84</v>
      </c>
      <c r="B57" s="36" t="s">
        <v>41</v>
      </c>
      <c r="C57" s="45">
        <v>69889.97</v>
      </c>
      <c r="D57" s="119">
        <v>69890</v>
      </c>
      <c r="E57" s="37">
        <f t="shared" si="3"/>
        <v>2.9999999998835847E-2</v>
      </c>
      <c r="F57" s="46">
        <v>46365</v>
      </c>
      <c r="G57" s="45">
        <v>46365</v>
      </c>
      <c r="H57" s="39">
        <f t="shared" si="1"/>
        <v>0</v>
      </c>
      <c r="I57" s="46"/>
      <c r="J57" s="45">
        <v>0</v>
      </c>
      <c r="K57" s="45">
        <f t="shared" si="2"/>
        <v>0</v>
      </c>
    </row>
    <row r="58" spans="1:13" s="34" customFormat="1" ht="45" x14ac:dyDescent="0.25">
      <c r="A58" s="35">
        <v>86</v>
      </c>
      <c r="B58" s="36" t="s">
        <v>42</v>
      </c>
      <c r="C58" s="29">
        <f>276700.3+4515.9</f>
        <v>281216.2</v>
      </c>
      <c r="D58" s="118">
        <v>281216.3</v>
      </c>
      <c r="E58" s="37">
        <f t="shared" si="3"/>
        <v>9.9999999976716936E-2</v>
      </c>
      <c r="F58" s="29">
        <f>36295.3+4515.9</f>
        <v>40811.200000000004</v>
      </c>
      <c r="G58" s="29">
        <v>218133.2</v>
      </c>
      <c r="H58" s="39">
        <f t="shared" si="1"/>
        <v>177322</v>
      </c>
      <c r="I58" s="29">
        <f>36295.3+4515.9</f>
        <v>40811.200000000004</v>
      </c>
      <c r="J58" s="29">
        <v>218133.2</v>
      </c>
      <c r="K58" s="29">
        <f t="shared" si="2"/>
        <v>177322</v>
      </c>
    </row>
    <row r="59" spans="1:13" ht="15.75" x14ac:dyDescent="0.25">
      <c r="A59" s="9"/>
      <c r="B59" s="10" t="s">
        <v>44</v>
      </c>
      <c r="C59" s="14">
        <f>SUM(C30:C58)</f>
        <v>6200292.2999999998</v>
      </c>
      <c r="D59" s="120">
        <f>SUM(D30:D58)</f>
        <v>6284550.7999999989</v>
      </c>
      <c r="E59" s="23">
        <f t="shared" si="3"/>
        <v>84258.499999999069</v>
      </c>
      <c r="F59" s="14">
        <f t="shared" ref="F59:J59" si="4">SUM(F30:F58)</f>
        <v>4369684.8000000007</v>
      </c>
      <c r="G59" s="14">
        <f t="shared" si="4"/>
        <v>4468747.3</v>
      </c>
      <c r="H59" s="27">
        <f t="shared" si="1"/>
        <v>99062.499999999069</v>
      </c>
      <c r="I59" s="14">
        <f t="shared" ref="I59" si="5">SUM(I30:I58)</f>
        <v>544917.9</v>
      </c>
      <c r="J59" s="14">
        <f t="shared" si="4"/>
        <v>1088507.5</v>
      </c>
      <c r="K59" s="14">
        <f t="shared" si="2"/>
        <v>543589.6</v>
      </c>
    </row>
    <row r="60" spans="1:13" x14ac:dyDescent="0.25">
      <c r="D60" s="121"/>
      <c r="I60" s="7"/>
      <c r="K60" s="7">
        <f t="shared" si="2"/>
        <v>0</v>
      </c>
    </row>
    <row r="61" spans="1:13" s="34" customFormat="1" ht="60" x14ac:dyDescent="0.25">
      <c r="A61" s="47">
        <v>88</v>
      </c>
      <c r="B61" s="36" t="s">
        <v>43</v>
      </c>
      <c r="C61" s="29">
        <v>500000</v>
      </c>
      <c r="D61" s="118">
        <v>519627.2</v>
      </c>
      <c r="E61" s="37">
        <f t="shared" si="3"/>
        <v>19627.200000000012</v>
      </c>
      <c r="F61" s="38">
        <v>500000</v>
      </c>
      <c r="G61" s="29">
        <v>543011.1</v>
      </c>
      <c r="H61" s="39">
        <f t="shared" si="1"/>
        <v>43011.099999999977</v>
      </c>
      <c r="I61" s="38">
        <v>500000</v>
      </c>
      <c r="J61" s="29">
        <v>200000</v>
      </c>
      <c r="K61" s="29">
        <f t="shared" si="2"/>
        <v>-300000</v>
      </c>
    </row>
    <row r="62" spans="1:13" ht="15.75" x14ac:dyDescent="0.25">
      <c r="B62" s="6" t="s">
        <v>45</v>
      </c>
      <c r="C62" s="15">
        <f>C61</f>
        <v>500000</v>
      </c>
      <c r="D62" s="122">
        <f>D61</f>
        <v>519627.2</v>
      </c>
      <c r="E62" s="23">
        <f t="shared" si="3"/>
        <v>19627.200000000012</v>
      </c>
      <c r="F62" s="15">
        <f t="shared" ref="F62:J62" si="6">F61</f>
        <v>500000</v>
      </c>
      <c r="G62" s="15">
        <f t="shared" si="6"/>
        <v>543011.1</v>
      </c>
      <c r="H62" s="27">
        <f t="shared" si="1"/>
        <v>43011.099999999977</v>
      </c>
      <c r="I62" s="15">
        <f t="shared" ref="I62" si="7">I61</f>
        <v>500000</v>
      </c>
      <c r="J62" s="15">
        <f t="shared" si="6"/>
        <v>200000</v>
      </c>
      <c r="K62" s="15">
        <f t="shared" si="2"/>
        <v>-300000</v>
      </c>
    </row>
    <row r="63" spans="1:13" x14ac:dyDescent="0.25">
      <c r="D63" s="121"/>
      <c r="I63" s="7"/>
      <c r="K63" s="7">
        <f t="shared" si="2"/>
        <v>0</v>
      </c>
    </row>
    <row r="64" spans="1:13" x14ac:dyDescent="0.25">
      <c r="A64" s="9"/>
      <c r="B64" s="10" t="s">
        <v>6</v>
      </c>
      <c r="C64" s="16">
        <f>C28+C59+C62</f>
        <v>9459667.3900000006</v>
      </c>
      <c r="D64" s="125">
        <f>D28+D59+D62</f>
        <v>9637356.0999999996</v>
      </c>
      <c r="E64" s="24">
        <f>E28+E59+E62</f>
        <v>177688.71000000025</v>
      </c>
      <c r="F64" s="16">
        <f>F28+F59+F62</f>
        <v>7648346.1600000011</v>
      </c>
      <c r="G64" s="16">
        <f t="shared" ref="G64:H64" si="8">G28+G59+G62</f>
        <v>8057393.0999999996</v>
      </c>
      <c r="H64" s="24">
        <f t="shared" si="8"/>
        <v>409046.93999999936</v>
      </c>
      <c r="I64" s="16">
        <f>I28+I59+I62</f>
        <v>3823579.2600000002</v>
      </c>
      <c r="J64" s="16">
        <f>J28+J59+J62</f>
        <v>4113544.5000000005</v>
      </c>
      <c r="K64" s="16">
        <f t="shared" si="2"/>
        <v>289965.24000000022</v>
      </c>
      <c r="M64" s="130"/>
    </row>
    <row r="65" spans="4:12" x14ac:dyDescent="0.25">
      <c r="D65" s="17"/>
      <c r="E65" s="25"/>
      <c r="F65" s="17"/>
      <c r="I65" s="26">
        <v>3828102.5400000005</v>
      </c>
    </row>
    <row r="66" spans="4:12" x14ac:dyDescent="0.25">
      <c r="H66" s="134"/>
      <c r="L66" s="128"/>
    </row>
    <row r="67" spans="4:12" x14ac:dyDescent="0.25">
      <c r="H67" s="134"/>
    </row>
    <row r="68" spans="4:12" x14ac:dyDescent="0.25">
      <c r="H68" s="134"/>
      <c r="I68" s="127"/>
    </row>
    <row r="69" spans="4:12" x14ac:dyDescent="0.25">
      <c r="H69" s="134"/>
    </row>
    <row r="70" spans="4:12" x14ac:dyDescent="0.25">
      <c r="H70" s="134"/>
    </row>
    <row r="71" spans="4:12" x14ac:dyDescent="0.25">
      <c r="H71" s="135"/>
      <c r="J71" s="28"/>
      <c r="K71" s="28"/>
    </row>
    <row r="72" spans="4:12" x14ac:dyDescent="0.25">
      <c r="H72" s="134"/>
    </row>
  </sheetData>
  <mergeCells count="9">
    <mergeCell ref="G3:J3"/>
    <mergeCell ref="A9:A10"/>
    <mergeCell ref="A12:A14"/>
    <mergeCell ref="A22:A24"/>
    <mergeCell ref="C3:C4"/>
    <mergeCell ref="F3:F4"/>
    <mergeCell ref="A3:A4"/>
    <mergeCell ref="B3:B4"/>
    <mergeCell ref="D3:D4"/>
  </mergeCells>
  <pageMargins left="0.19685039370078741" right="0.19685039370078741" top="0.59055118110236227" bottom="0.19685039370078741" header="0.31496062992125984" footer="0.31496062992125984"/>
  <pageSetup paperSize="9" scale="70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чтение</vt:lpstr>
      <vt:lpstr>'1 чтение'!Заголовки_для_печати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Захаревич</dc:creator>
  <cp:lastModifiedBy>Захаревич</cp:lastModifiedBy>
  <cp:lastPrinted>2022-10-27T01:05:00Z</cp:lastPrinted>
  <dcterms:created xsi:type="dcterms:W3CDTF">2022-10-25T00:44:32Z</dcterms:created>
  <dcterms:modified xsi:type="dcterms:W3CDTF">2022-10-27T03:41:29Z</dcterms:modified>
</cp:coreProperties>
</file>