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 открытости бюджетных данных по проекту 2022-2024\"/>
    </mc:Choice>
  </mc:AlternateContent>
  <bookViews>
    <workbookView xWindow="2625" yWindow="840" windowWidth="17325" windowHeight="8910"/>
  </bookViews>
  <sheets>
    <sheet name="Лист1" sheetId="2" r:id="rId1"/>
    <sheet name="Лист2" sheetId="3" r:id="rId2"/>
  </sheets>
  <definedNames>
    <definedName name="_xlnm.Print_Titles" localSheetId="0">Лист1!$5:$5</definedName>
  </definedNames>
  <calcPr calcId="162913"/>
</workbook>
</file>

<file path=xl/calcChain.xml><?xml version="1.0" encoding="utf-8"?>
<calcChain xmlns="http://schemas.openxmlformats.org/spreadsheetml/2006/main">
  <c r="C22" i="2" l="1"/>
  <c r="C16" i="2"/>
  <c r="C13" i="2"/>
  <c r="C6" i="2"/>
  <c r="F14" i="2" l="1"/>
  <c r="G14" i="2"/>
  <c r="F15" i="2"/>
  <c r="G15" i="2"/>
  <c r="F17" i="2"/>
  <c r="G17" i="2"/>
  <c r="F18" i="2"/>
  <c r="G18" i="2"/>
  <c r="F19" i="2"/>
  <c r="G19" i="2"/>
  <c r="F20" i="2"/>
  <c r="G20" i="2"/>
  <c r="F21" i="2"/>
  <c r="G21" i="2"/>
  <c r="F23" i="2"/>
  <c r="G23" i="2"/>
  <c r="F24" i="2"/>
  <c r="G24" i="2"/>
  <c r="F25" i="2"/>
  <c r="G25" i="2"/>
  <c r="F27" i="2"/>
  <c r="G27" i="2"/>
  <c r="F28" i="2"/>
  <c r="G28" i="2"/>
  <c r="F29" i="2"/>
  <c r="G29" i="2"/>
  <c r="F30" i="2"/>
  <c r="G30" i="2"/>
  <c r="F31" i="2"/>
  <c r="G31" i="2"/>
  <c r="F32" i="2"/>
  <c r="G32" i="2"/>
  <c r="F33" i="2"/>
  <c r="G33" i="2"/>
  <c r="F35" i="2"/>
  <c r="G35" i="2"/>
  <c r="F36" i="2"/>
  <c r="G36" i="2"/>
  <c r="F37" i="2"/>
  <c r="G37" i="2"/>
  <c r="F38" i="2"/>
  <c r="G38" i="2"/>
  <c r="F39" i="2"/>
  <c r="G39" i="2"/>
  <c r="F41" i="2"/>
  <c r="G41" i="2"/>
  <c r="F42" i="2"/>
  <c r="G42" i="2"/>
  <c r="F43" i="2"/>
  <c r="G43" i="2"/>
  <c r="F44" i="2"/>
  <c r="G44" i="2"/>
  <c r="F7" i="2"/>
  <c r="G7" i="2"/>
  <c r="F8" i="2"/>
  <c r="G8" i="2"/>
  <c r="F9" i="2"/>
  <c r="G9" i="2"/>
  <c r="F10" i="2"/>
  <c r="G10" i="2"/>
  <c r="F11" i="2"/>
  <c r="G11" i="2"/>
  <c r="F12" i="2"/>
  <c r="G12" i="2"/>
  <c r="D6" i="2" l="1"/>
  <c r="D34" i="2" l="1"/>
  <c r="H6" i="2" l="1"/>
  <c r="I6" i="2"/>
  <c r="E6" i="2"/>
  <c r="G6" i="2" s="1"/>
  <c r="D26" i="2" l="1"/>
  <c r="F6" i="2" l="1"/>
  <c r="E40" i="2"/>
  <c r="I40" i="2"/>
  <c r="H40" i="2"/>
  <c r="D40" i="2"/>
  <c r="G40" i="2" l="1"/>
  <c r="I34" i="2"/>
  <c r="H34" i="2"/>
  <c r="E34" i="2"/>
  <c r="G34" i="2" s="1"/>
  <c r="C34" i="2" l="1"/>
  <c r="F34" i="2" s="1"/>
  <c r="I26" i="2" l="1"/>
  <c r="H26" i="2"/>
  <c r="E26" i="2"/>
  <c r="G26" i="2" s="1"/>
  <c r="I22" i="2"/>
  <c r="H22" i="2"/>
  <c r="E22" i="2"/>
  <c r="F22" i="2" s="1"/>
  <c r="I16" i="2"/>
  <c r="H16" i="2"/>
  <c r="E16" i="2"/>
  <c r="F16" i="2" s="1"/>
  <c r="I13" i="2"/>
  <c r="H13" i="2"/>
  <c r="E13" i="2"/>
  <c r="C40" i="2"/>
  <c r="F40" i="2" s="1"/>
  <c r="C26" i="2"/>
  <c r="D22" i="2"/>
  <c r="D16" i="2"/>
  <c r="D13" i="2"/>
  <c r="G13" i="2" s="1"/>
  <c r="F13" i="2"/>
  <c r="G22" i="2" l="1"/>
  <c r="G16" i="2"/>
  <c r="F26" i="2"/>
  <c r="C45" i="2"/>
  <c r="D45" i="2"/>
  <c r="I45" i="2"/>
  <c r="E45" i="2"/>
  <c r="H45" i="2"/>
  <c r="G45" i="2" l="1"/>
  <c r="F45" i="2"/>
</calcChain>
</file>

<file path=xl/sharedStrings.xml><?xml version="1.0" encoding="utf-8"?>
<sst xmlns="http://schemas.openxmlformats.org/spreadsheetml/2006/main" count="91" uniqueCount="91">
  <si>
    <t>Итого</t>
  </si>
  <si>
    <t>01.0.00.00000</t>
  </si>
  <si>
    <t>01.2.00.00000</t>
  </si>
  <si>
    <t>Подпрограмма "Улучшение жилищных условий работников муниципальных организаций города Благовещенска"</t>
  </si>
  <si>
    <t>01.3.00.00000</t>
  </si>
  <si>
    <t>Подпрограмма "Обеспечение жильём молодых семей"</t>
  </si>
  <si>
    <t>01.4.00.00000</t>
  </si>
  <si>
    <t>02.0.00.00000</t>
  </si>
  <si>
    <t>02.1.00.00000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</si>
  <si>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</si>
  <si>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02.2.00.00000</t>
  </si>
  <si>
    <t>Подпрограмма "Развитие пассажирского транспорта в городе Благовещенске"</t>
  </si>
  <si>
    <t>03.0.00.00000</t>
  </si>
  <si>
    <t>03.1.00.00000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</si>
  <si>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</si>
  <si>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03.2.00.00000</t>
  </si>
  <si>
    <t>Подпрограмма "Энергосбережение и повышение энергетической эффективности в городе Благовещенске"</t>
  </si>
  <si>
    <t>03.3.00.00000</t>
  </si>
  <si>
    <t>03.4.00.00000</t>
  </si>
  <si>
    <t>Подпрограмма "Благоустройство территории города Благовещенска"</t>
  </si>
  <si>
    <t>03.5.00.00000</t>
  </si>
  <si>
    <t>Подпрограмма "Обеспечение реализации муниципальной программы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годы""</t>
  </si>
  <si>
    <t>04.0.00.00000</t>
  </si>
  <si>
    <t>04.1.00.00000</t>
  </si>
  <si>
    <t>Подпрограмма "Развитие дошкольного, общего и дополнительного образования детей"</t>
  </si>
  <si>
    <t>04.2.00.00000</t>
  </si>
  <si>
    <t>Подпрограмма "Развитие системы защиты прав детей"</t>
  </si>
  <si>
    <t>04.3.00.00000</t>
  </si>
  <si>
    <t>05.0.00.00000</t>
  </si>
  <si>
    <t>05.1.00.00000</t>
  </si>
  <si>
    <t>Подпрограмма "Историко-культурное наследие"</t>
  </si>
  <si>
    <t>05.2.00.00000</t>
  </si>
  <si>
    <t>Подпрограмма "Дополнительное образование детей в сфере культуры"</t>
  </si>
  <si>
    <t>05.3.00.00000</t>
  </si>
  <si>
    <t>Подпрограмма "Библиотечное обслуживание"</t>
  </si>
  <si>
    <t>05.4.00.00000</t>
  </si>
  <si>
    <t>Подпрограмма "Народное творчество и культурно-досуговая деятельность"</t>
  </si>
  <si>
    <t>05.5.00.00000</t>
  </si>
  <si>
    <t>06.0.00.00000</t>
  </si>
  <si>
    <t>07.0.00.00000</t>
  </si>
  <si>
    <t>08.0.00.00000</t>
  </si>
  <si>
    <t>08.1.00.00000</t>
  </si>
  <si>
    <t>Подпрограмма "Профилактика нарушений общественного порядка, терроризма и экстремизма"</t>
  </si>
  <si>
    <t>08.2.00.00000</t>
  </si>
  <si>
    <t>Подпрограмма "Обеспечение безопасности людей на водных объектах, охраны их жизни и здоровья на территории города Благовещенска"</t>
  </si>
  <si>
    <t>08.3.00.00000</t>
  </si>
  <si>
    <t>Подпрограмма "Обеспечение первичных мер пожарной безопасности на территории города Благовещенска"</t>
  </si>
  <si>
    <t>08.4.00.00000</t>
  </si>
  <si>
    <t>Подпрограмма "Охрана окружающей среды и обеспечение экологической безопасности населения города Благовещенска"</t>
  </si>
  <si>
    <t>08.5.00.00000</t>
  </si>
  <si>
    <t>09.0.00.00000</t>
  </si>
  <si>
    <t>09.1.00.00000</t>
  </si>
  <si>
    <t>Подпрограмма "Развитие туризма в городе Благовещенске"</t>
  </si>
  <si>
    <t>09.2.00.00000</t>
  </si>
  <si>
    <t>11.0.00.00000</t>
  </si>
  <si>
    <t>01.1.00.00000</t>
  </si>
  <si>
    <t>Подпрограмма "Переселение граждан из аварийного жилищного фонда на территории города Благовещенска"</t>
  </si>
  <si>
    <t>13.0.00.00000</t>
  </si>
  <si>
    <t>тыс. рублей</t>
  </si>
  <si>
    <t>Подпрограмма "Капитальный ремонт жилищного фонда города Благовещенска"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</si>
  <si>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</si>
  <si>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01.5.00.00000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</si>
  <si>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</si>
  <si>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"Улучшение жилищных условий отдельных категорий граждан, проживающих на территории города Благовещенска"</t>
  </si>
  <si>
    <t>01.6.00.00000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</si>
  <si>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</si>
  <si>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</si>
  <si>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Муниципальная программа "Обеспечение безопасности жизнедеятельности населения и территории города Благовещенска"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</si>
  <si>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</si>
  <si>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Подпрограмма "Развитие малого и среднего предпринимательства в городе Благовещенске"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</si>
  <si>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</si>
  <si>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"Формирование современной городской среды на территории города Благовещенска на 2018-2024 годы"</t>
  </si>
  <si>
    <t>Муниципальная программа "Развитие физической культуры и спорта в городе Благовещенске"</t>
  </si>
  <si>
    <t>Муниципальная программа "Развитие потенциала молодежи города Благовещенска"</t>
  </si>
  <si>
    <t>Муниципальная программа "Развитие и сохранение культуры в городе  Благовещенске"</t>
  </si>
  <si>
    <t>Муниципальная программа "Развитие образования города Благовещенска"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</si>
  <si>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</si>
  <si>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Муниципальная программа "Развитие транспортной системы города Благовещенска"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</si>
  <si>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</si>
  <si>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</si>
  <si>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Код расхода по БК</t>
  </si>
  <si>
    <t>Наименование показателя</t>
  </si>
  <si>
    <t>Исполнение за 2020 год</t>
  </si>
  <si>
    <t>Ожидаемое исполнение на 2021 год</t>
  </si>
  <si>
    <t>Прогноз</t>
  </si>
  <si>
    <t>2022 год</t>
  </si>
  <si>
    <t>2022 год в сравнении с 2020 годом, %</t>
  </si>
  <si>
    <t>2022 год в сравнении с ожидаемым исполнением 2021 года, %</t>
  </si>
  <si>
    <t>2023 год</t>
  </si>
  <si>
    <t>2024 год</t>
  </si>
  <si>
    <t xml:space="preserve"> Сведения о расходах городского бюджета города Благовещенска по муниципальным программам  на  2022 год и плановый период 2023 и 2024 годов в сравнении с ожидаемым исполнением за 2021 год и отчетом за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</si>
</sst>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р_._-;\-* #,##0.00_р_._-;_-* &quot;-&quot;??_р_._-;_-@_-"/>
    <numFmt numFmtId="164" formatCode="#,##0.0"/>
    <numFmt numFmtId="165" formatCode="_-* #,##0.0_р_._-;\-* #,##0.0_р_._-;_-* &quot;-&quot;??_р_._-;_-@_-"/>
    <numFmt numFmtId="166" formatCode="#,##0.0_ ;\-#,##0.0\ "/>
  </numFmts>
  <fonts count="1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8" fillId="0" borderId="0"/>
    <xf numFmtId="0" fontId="10" fillId="0" borderId="0"/>
    <xf numFmtId="0" fontId="12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13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5" fillId="0" borderId="1" xfId="0" applyFont="1" applyBorder="1"/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1" xfId="0" applyNumberFormat="1" applyFont="1" applyBorder="1" applyAlignment="1" applyProtection="1">
      <alignment horizontal="left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0" fillId="0" borderId="0" xfId="0" applyFont="1"/>
    <xf numFmtId="164" fontId="0" fillId="0" borderId="0" xfId="0" applyNumberFormat="1"/>
    <xf numFmtId="164" fontId="7" fillId="0" borderId="1" xfId="0" applyNumberFormat="1" applyFont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49" fontId="6" fillId="0" borderId="0" xfId="0" applyNumberFormat="1" applyFont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7" fillId="0" borderId="1" xfId="5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2" xfId="5" applyNumberFormat="1" applyFont="1" applyBorder="1" applyAlignment="1" applyProtection="1">
      <alignment horizontal="center" vertical="center" wrapText="1"/>
    </xf>
    <xf numFmtId="164" fontId="7" fillId="0" borderId="3" xfId="0" applyNumberFormat="1" applyFont="1" applyBorder="1" applyAlignment="1" applyProtection="1">
      <alignment horizontal="center" vertical="center" wrapText="1"/>
    </xf>
    <xf numFmtId="0" fontId="0" fillId="0" borderId="0" xfId="0" applyBorder="1"/>
    <xf numFmtId="164" fontId="7" fillId="0" borderId="0" xfId="5" applyNumberFormat="1" applyFont="1" applyBorder="1" applyAlignment="1" applyProtection="1">
      <alignment horizontal="center" vertical="center" wrapText="1"/>
    </xf>
    <xf numFmtId="164" fontId="9" fillId="0" borderId="0" xfId="0" applyNumberFormat="1" applyFont="1" applyFill="1" applyBorder="1" applyAlignment="1">
      <alignment horizontal="center"/>
    </xf>
    <xf numFmtId="164" fontId="4" fillId="0" borderId="0" xfId="5" applyNumberFormat="1" applyFont="1" applyBorder="1" applyAlignment="1">
      <alignment horizontal="center"/>
    </xf>
    <xf numFmtId="164" fontId="7" fillId="0" borderId="0" xfId="0" applyNumberFormat="1" applyFont="1" applyBorder="1" applyAlignment="1" applyProtection="1">
      <alignment horizontal="center" vertical="center" wrapText="1"/>
    </xf>
    <xf numFmtId="164" fontId="7" fillId="0" borderId="0" xfId="0" applyNumberFormat="1" applyFont="1" applyFill="1" applyBorder="1" applyAlignment="1">
      <alignment horizontal="center"/>
    </xf>
    <xf numFmtId="164" fontId="11" fillId="0" borderId="0" xfId="5" applyNumberFormat="1" applyFont="1" applyFill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 vertical="center"/>
    </xf>
    <xf numFmtId="164" fontId="7" fillId="0" borderId="3" xfId="5" applyNumberFormat="1" applyFont="1" applyBorder="1" applyAlignment="1" applyProtection="1">
      <alignment horizontal="center" vertical="center" wrapText="1"/>
    </xf>
    <xf numFmtId="164" fontId="4" fillId="0" borderId="3" xfId="5" applyNumberFormat="1" applyFont="1" applyBorder="1" applyAlignment="1">
      <alignment horizontal="center" vertical="center"/>
    </xf>
    <xf numFmtId="164" fontId="11" fillId="0" borderId="1" xfId="0" applyNumberFormat="1" applyFont="1" applyFill="1" applyBorder="1" applyAlignment="1">
      <alignment horizontal="center" vertical="center" wrapText="1"/>
    </xf>
    <xf numFmtId="0" fontId="6" fillId="0" borderId="0" xfId="7" applyFont="1" applyFill="1" applyAlignment="1">
      <alignment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14" fillId="0" borderId="1" xfId="0" applyNumberFormat="1" applyFont="1" applyFill="1" applyBorder="1" applyAlignment="1" applyProtection="1">
      <alignment horizontal="left" vertical="center" wrapText="1"/>
    </xf>
    <xf numFmtId="165" fontId="3" fillId="0" borderId="1" xfId="6" applyNumberFormat="1" applyFont="1" applyBorder="1" applyAlignment="1">
      <alignment vertical="center" wrapText="1"/>
    </xf>
    <xf numFmtId="166" fontId="3" fillId="0" borderId="1" xfId="6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5" fontId="11" fillId="0" borderId="1" xfId="6" applyNumberFormat="1" applyFont="1" applyBorder="1" applyAlignment="1">
      <alignment vertical="center" wrapText="1"/>
    </xf>
    <xf numFmtId="165" fontId="15" fillId="0" borderId="1" xfId="6" applyNumberFormat="1" applyFont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wrapText="1"/>
    </xf>
    <xf numFmtId="1" fontId="7" fillId="0" borderId="0" xfId="7" applyNumberFormat="1" applyFont="1" applyFill="1" applyBorder="1" applyAlignment="1">
      <alignment wrapText="1"/>
    </xf>
    <xf numFmtId="0" fontId="9" fillId="0" borderId="0" xfId="7" applyFont="1" applyFill="1" applyAlignment="1">
      <alignment wrapText="1"/>
    </xf>
    <xf numFmtId="1" fontId="7" fillId="0" borderId="0" xfId="2" applyNumberFormat="1" applyFont="1" applyFill="1" applyBorder="1" applyAlignment="1">
      <alignment wrapText="1"/>
    </xf>
    <xf numFmtId="1" fontId="7" fillId="0" borderId="1" xfId="7" applyNumberFormat="1" applyFont="1" applyFill="1" applyBorder="1" applyAlignment="1">
      <alignment wrapText="1"/>
    </xf>
    <xf numFmtId="1" fontId="9" fillId="0" borderId="1" xfId="2" applyNumberFormat="1" applyFont="1" applyFill="1" applyBorder="1" applyAlignment="1">
      <alignment wrapText="1"/>
    </xf>
    <xf numFmtId="1" fontId="7" fillId="0" borderId="4" xfId="2" applyNumberFormat="1" applyFont="1" applyFill="1" applyBorder="1" applyAlignment="1">
      <alignment wrapText="1"/>
    </xf>
    <xf numFmtId="1" fontId="7" fillId="0" borderId="1" xfId="2" applyNumberFormat="1" applyFont="1" applyFill="1" applyBorder="1" applyAlignment="1">
      <alignment wrapText="1"/>
    </xf>
    <xf numFmtId="0" fontId="7" fillId="0" borderId="4" xfId="2" applyFont="1" applyFill="1" applyBorder="1" applyAlignment="1">
      <alignment wrapText="1"/>
    </xf>
    <xf numFmtId="1" fontId="9" fillId="0" borderId="1" xfId="7" applyNumberFormat="1" applyFont="1" applyFill="1" applyBorder="1" applyAlignment="1">
      <alignment wrapText="1"/>
    </xf>
    <xf numFmtId="164" fontId="9" fillId="0" borderId="1" xfId="0" applyNumberFormat="1" applyFont="1" applyBorder="1" applyAlignment="1">
      <alignment horizontal="center"/>
    </xf>
    <xf numFmtId="0" fontId="0" fillId="0" borderId="0" xfId="0" applyFill="1"/>
    <xf numFmtId="0" fontId="16" fillId="0" borderId="0" xfId="0" applyFont="1" applyFill="1"/>
    <xf numFmtId="164" fontId="9" fillId="0" borderId="2" xfId="5" applyNumberFormat="1" applyFont="1" applyBorder="1" applyAlignment="1" applyProtection="1">
      <alignment horizontal="center" vertical="center" wrapText="1"/>
    </xf>
    <xf numFmtId="164" fontId="9" fillId="0" borderId="1" xfId="5" applyNumberFormat="1" applyFont="1" applyBorder="1" applyAlignment="1" applyProtection="1">
      <alignment horizontal="center" vertical="center" wrapText="1"/>
    </xf>
    <xf numFmtId="165" fontId="3" fillId="0" borderId="1" xfId="8" applyNumberFormat="1" applyFont="1" applyBorder="1" applyAlignment="1">
      <alignment vertical="center" wrapText="1"/>
    </xf>
    <xf numFmtId="165" fontId="2" fillId="0" borderId="1" xfId="0" applyNumberFormat="1" applyFont="1" applyFill="1" applyBorder="1" applyAlignment="1">
      <alignment vertical="center" wrapText="1"/>
    </xf>
    <xf numFmtId="165" fontId="2" fillId="0" borderId="1" xfId="8" applyNumberFormat="1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</cellXfs>
  <cellStyles count="9">
    <cellStyle name="Обычный" xfId="0" builtinId="0"/>
    <cellStyle name="Обычный 2" xfId="5"/>
    <cellStyle name="Обычный 3" xfId="2"/>
    <cellStyle name="Обычный 4" xfId="1"/>
    <cellStyle name="Обычный 5" xfId="7"/>
    <cellStyle name="Обычный 6" xfId="3"/>
    <cellStyle name="Финансовый" xfId="6" builtinId="3"/>
    <cellStyle name="Финансовый 2" xfId="8"/>
    <cellStyle name="Финансовый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9"/>
  <sheetViews>
    <sheetView tabSelected="1" zoomScale="80" zoomScaleNormal="80" workbookViewId="0">
      <selection activeCell="D13" sqref="D13"/>
    </sheetView>
  </sheetViews>
  <sheetFormatPr defaultRowHeight="15" x14ac:dyDescent="0.25"/>
  <cols>
    <col min="1" max="1" width="14.140625" customWidth="1"/>
    <col min="2" max="2" width="63.42578125" customWidth="1"/>
    <col min="3" max="3" width="14.28515625" style="7" customWidth="1"/>
    <col min="4" max="4" width="14.42578125" style="9" customWidth="1"/>
    <col min="5" max="5" width="14.28515625" customWidth="1"/>
    <col min="6" max="6" width="11.42578125" customWidth="1"/>
    <col min="7" max="7" width="12.85546875" style="16" customWidth="1"/>
    <col min="8" max="9" width="14.28515625" customWidth="1"/>
  </cols>
  <sheetData>
    <row r="1" spans="1:9" ht="37.5" customHeight="1" x14ac:dyDescent="0.25">
      <c r="A1" s="54" t="s">
        <v>90</v>
      </c>
      <c r="B1" s="54"/>
      <c r="C1" s="54"/>
      <c r="D1" s="54"/>
      <c r="E1" s="54"/>
      <c r="F1" s="54"/>
      <c r="G1" s="54"/>
      <c r="H1" s="54"/>
      <c r="I1" s="54"/>
    </row>
    <row r="3" spans="1:9" x14ac:dyDescent="0.25">
      <c r="I3" s="10" t="s">
        <v>58</v>
      </c>
    </row>
    <row r="4" spans="1:9" s="47" customFormat="1" ht="19.5" customHeight="1" x14ac:dyDescent="0.25">
      <c r="A4" s="55" t="s">
        <v>80</v>
      </c>
      <c r="B4" s="56" t="s">
        <v>81</v>
      </c>
      <c r="C4" s="57" t="s">
        <v>82</v>
      </c>
      <c r="D4" s="57" t="s">
        <v>83</v>
      </c>
      <c r="E4" s="58" t="s">
        <v>84</v>
      </c>
      <c r="F4" s="58"/>
      <c r="G4" s="58"/>
      <c r="H4" s="58"/>
      <c r="I4" s="58"/>
    </row>
    <row r="5" spans="1:9" s="48" customFormat="1" ht="82.5" customHeight="1" x14ac:dyDescent="0.2">
      <c r="A5" s="55"/>
      <c r="B5" s="56"/>
      <c r="C5" s="57"/>
      <c r="D5" s="57"/>
      <c r="E5" s="11" t="s">
        <v>85</v>
      </c>
      <c r="F5" s="11" t="s">
        <v>86</v>
      </c>
      <c r="G5" s="11" t="s">
        <v>87</v>
      </c>
      <c r="H5" s="11" t="s">
        <v>88</v>
      </c>
      <c r="I5" s="11" t="s">
        <v>89</v>
      </c>
    </row>
    <row r="6" spans="1:9" s="6" customFormat="1" ht="29.25" x14ac:dyDescent="0.25">
      <c r="A6" s="4" t="s">
        <v>1</v>
      </c>
      <c r="B6" s="40" t="s">
        <v>78</v>
      </c>
      <c r="C6" s="12">
        <f>C7+C8+C9+C10+C11+C12</f>
        <v>307727.69999999995</v>
      </c>
      <c r="D6" s="12">
        <f>D7+D8+D9+D10+D11+D12</f>
        <v>460214.1</v>
      </c>
      <c r="E6" s="12">
        <f>E7+E8+E9+E10+E11+E12</f>
        <v>267058.19999999995</v>
      </c>
      <c r="F6" s="14">
        <f t="shared" ref="F6:F12" si="0">E6/C6*100</f>
        <v>86.783932678143699</v>
      </c>
      <c r="G6" s="12">
        <f t="shared" ref="G6:G12" si="1">E6/D6*100</f>
        <v>58.029121663156339</v>
      </c>
      <c r="H6" s="12">
        <f t="shared" ref="H6:I6" si="2">H7+H8+H9+H10+H11+H12</f>
        <v>255511.59999999998</v>
      </c>
      <c r="I6" s="12">
        <f t="shared" si="2"/>
        <v>185419.59999999998</v>
      </c>
    </row>
    <row r="7" spans="1:9" s="6" customFormat="1" ht="36.75" customHeight="1" x14ac:dyDescent="0.25">
      <c r="A7" s="2" t="s">
        <v>55</v>
      </c>
      <c r="B7" s="3" t="s">
        <v>56</v>
      </c>
      <c r="C7" s="51">
        <v>214499.6</v>
      </c>
      <c r="D7" s="30">
        <v>297616.5</v>
      </c>
      <c r="E7" s="30">
        <v>791.8</v>
      </c>
      <c r="F7" s="49">
        <f t="shared" si="0"/>
        <v>0.36913821750716547</v>
      </c>
      <c r="G7" s="50">
        <f t="shared" si="1"/>
        <v>0.26604707736298222</v>
      </c>
      <c r="H7" s="30">
        <v>873.2</v>
      </c>
      <c r="I7" s="30">
        <v>912.5</v>
      </c>
    </row>
    <row r="8" spans="1:9" ht="32.25" customHeight="1" x14ac:dyDescent="0.25">
      <c r="A8" s="2" t="s">
        <v>2</v>
      </c>
      <c r="B8" s="3" t="s">
        <v>3</v>
      </c>
      <c r="C8" s="51">
        <v>516.29999999999995</v>
      </c>
      <c r="D8" s="30">
        <v>957.9</v>
      </c>
      <c r="E8" s="30">
        <v>1730</v>
      </c>
      <c r="F8" s="49">
        <f t="shared" si="0"/>
        <v>335.07650590741821</v>
      </c>
      <c r="G8" s="50">
        <f t="shared" si="1"/>
        <v>180.60340327800398</v>
      </c>
      <c r="H8" s="30">
        <v>299.89999999999998</v>
      </c>
      <c r="I8" s="30">
        <v>301.3</v>
      </c>
    </row>
    <row r="9" spans="1:9" ht="24" customHeight="1" x14ac:dyDescent="0.25">
      <c r="A9" s="2" t="s">
        <v>4</v>
      </c>
      <c r="B9" s="3" t="s">
        <v>5</v>
      </c>
      <c r="C9" s="51">
        <v>33901.800000000003</v>
      </c>
      <c r="D9" s="30">
        <v>9420.2999999999993</v>
      </c>
      <c r="E9" s="30">
        <v>10190.5</v>
      </c>
      <c r="F9" s="49">
        <f t="shared" si="0"/>
        <v>30.058875929891627</v>
      </c>
      <c r="G9" s="50">
        <f t="shared" si="1"/>
        <v>108.17596042588877</v>
      </c>
      <c r="H9" s="30">
        <v>10052.700000000001</v>
      </c>
      <c r="I9" s="30">
        <v>0</v>
      </c>
    </row>
    <row r="10" spans="1:9" ht="48" customHeight="1" x14ac:dyDescent="0.25">
      <c r="A10" s="2" t="s">
        <v>6</v>
      </c>
      <c r="B10" s="45" t="s">
        <v>79</v>
      </c>
      <c r="C10" s="30">
        <v>31369.1</v>
      </c>
      <c r="D10" s="30">
        <v>36647</v>
      </c>
      <c r="E10" s="30">
        <v>78741</v>
      </c>
      <c r="F10" s="49">
        <f t="shared" si="0"/>
        <v>251.01453341026678</v>
      </c>
      <c r="G10" s="50">
        <f t="shared" si="1"/>
        <v>214.86342674707345</v>
      </c>
      <c r="H10" s="30">
        <v>81849.5</v>
      </c>
      <c r="I10" s="30">
        <v>84979.4</v>
      </c>
    </row>
    <row r="11" spans="1:9" ht="46.5" customHeight="1" x14ac:dyDescent="0.25">
      <c r="A11" s="2" t="s">
        <v>61</v>
      </c>
      <c r="B11" s="3" t="s">
        <v>60</v>
      </c>
      <c r="C11" s="51">
        <v>17486.3</v>
      </c>
      <c r="D11" s="31">
        <v>94372.4</v>
      </c>
      <c r="E11" s="30">
        <v>164186.79999999999</v>
      </c>
      <c r="F11" s="49">
        <f t="shared" si="0"/>
        <v>938.94534578498588</v>
      </c>
      <c r="G11" s="50">
        <f t="shared" si="1"/>
        <v>173.9775612361241</v>
      </c>
      <c r="H11" s="30">
        <v>150956.79999999999</v>
      </c>
      <c r="I11" s="30">
        <v>87741.6</v>
      </c>
    </row>
    <row r="12" spans="1:9" ht="38.25" customHeight="1" x14ac:dyDescent="0.25">
      <c r="A12" s="2" t="s">
        <v>64</v>
      </c>
      <c r="B12" s="3" t="s">
        <v>63</v>
      </c>
      <c r="C12" s="31">
        <v>9954.6</v>
      </c>
      <c r="D12" s="31">
        <v>21200</v>
      </c>
      <c r="E12" s="30">
        <v>11418.1</v>
      </c>
      <c r="F12" s="49">
        <f t="shared" si="0"/>
        <v>114.70174592650635</v>
      </c>
      <c r="G12" s="50">
        <f t="shared" si="1"/>
        <v>53.858962264150946</v>
      </c>
      <c r="H12" s="30">
        <v>11479.5</v>
      </c>
      <c r="I12" s="30">
        <v>11484.8</v>
      </c>
    </row>
    <row r="13" spans="1:9" s="6" customFormat="1" ht="29.25" x14ac:dyDescent="0.25">
      <c r="A13" s="4" t="s">
        <v>7</v>
      </c>
      <c r="B13" s="40" t="s">
        <v>77</v>
      </c>
      <c r="C13" s="8">
        <f>C14+C15</f>
        <v>1840894.5999999999</v>
      </c>
      <c r="D13" s="12">
        <f>D14+D15</f>
        <v>1910575.4000000001</v>
      </c>
      <c r="E13" s="12">
        <f t="shared" ref="E13:I13" si="3">E14+E15</f>
        <v>1350905.9000000001</v>
      </c>
      <c r="F13" s="14">
        <f>E13/C13*100</f>
        <v>73.383120358981998</v>
      </c>
      <c r="G13" s="12">
        <f>E13/D13*100</f>
        <v>70.706756718421062</v>
      </c>
      <c r="H13" s="24">
        <f t="shared" si="3"/>
        <v>1157184.5999999999</v>
      </c>
      <c r="I13" s="12">
        <f t="shared" si="3"/>
        <v>1025493.5</v>
      </c>
    </row>
    <row r="14" spans="1:9" ht="30" customHeight="1" x14ac:dyDescent="0.25">
      <c r="A14" s="2" t="s">
        <v>8</v>
      </c>
      <c r="B14" s="3" t="s">
        <v>9</v>
      </c>
      <c r="C14" s="30">
        <v>1749082.4</v>
      </c>
      <c r="D14" s="30">
        <v>1781392.3</v>
      </c>
      <c r="E14" s="30">
        <v>1268550.6000000001</v>
      </c>
      <c r="F14" s="49">
        <f t="shared" ref="F14:F45" si="4">E14/C14*100</f>
        <v>72.526634537057845</v>
      </c>
      <c r="G14" s="50">
        <f t="shared" ref="G14:G45" si="5">E14/D14*100</f>
        <v>71.211186890164512</v>
      </c>
      <c r="H14" s="30">
        <v>1116345.7</v>
      </c>
      <c r="I14" s="30">
        <v>1009604</v>
      </c>
    </row>
    <row r="15" spans="1:9" ht="29.25" customHeight="1" x14ac:dyDescent="0.25">
      <c r="A15" s="2" t="s">
        <v>10</v>
      </c>
      <c r="B15" s="3" t="s">
        <v>11</v>
      </c>
      <c r="C15" s="30">
        <v>91812.2</v>
      </c>
      <c r="D15" s="30">
        <v>129183.1</v>
      </c>
      <c r="E15" s="30">
        <v>82355.3</v>
      </c>
      <c r="F15" s="49">
        <f t="shared" si="4"/>
        <v>89.699734893619805</v>
      </c>
      <c r="G15" s="50">
        <f t="shared" si="5"/>
        <v>63.750831184574452</v>
      </c>
      <c r="H15" s="30">
        <v>40838.9</v>
      </c>
      <c r="I15" s="30">
        <v>15889.5</v>
      </c>
    </row>
    <row r="16" spans="1:9" s="6" customFormat="1" ht="57.75" x14ac:dyDescent="0.25">
      <c r="A16" s="4" t="s">
        <v>12</v>
      </c>
      <c r="B16" s="40" t="s">
        <v>76</v>
      </c>
      <c r="C16" s="8">
        <f>C17+C18+C19+C20+C21</f>
        <v>1174729.2</v>
      </c>
      <c r="D16" s="12">
        <f>D17+D18+D19+D20+D21</f>
        <v>2312628.5</v>
      </c>
      <c r="E16" s="12">
        <f t="shared" ref="E16:I16" si="6">E17+E18+E19+E20+E21</f>
        <v>679349.7</v>
      </c>
      <c r="F16" s="14">
        <f t="shared" si="4"/>
        <v>57.830323788665503</v>
      </c>
      <c r="G16" s="12">
        <f t="shared" si="5"/>
        <v>29.375651990797479</v>
      </c>
      <c r="H16" s="24">
        <f t="shared" si="6"/>
        <v>851889</v>
      </c>
      <c r="I16" s="12">
        <f t="shared" si="6"/>
        <v>864197.79999999993</v>
      </c>
    </row>
    <row r="17" spans="1:9" ht="41.25" customHeight="1" x14ac:dyDescent="0.25">
      <c r="A17" s="2" t="s">
        <v>13</v>
      </c>
      <c r="B17" s="3" t="s">
        <v>14</v>
      </c>
      <c r="C17" s="30">
        <v>652103.6</v>
      </c>
      <c r="D17" s="30">
        <v>1579944</v>
      </c>
      <c r="E17" s="30">
        <v>347246.6</v>
      </c>
      <c r="F17" s="49">
        <f t="shared" si="4"/>
        <v>53.250219750358681</v>
      </c>
      <c r="G17" s="50">
        <f t="shared" si="5"/>
        <v>21.978411893079752</v>
      </c>
      <c r="H17" s="30">
        <v>458303.6</v>
      </c>
      <c r="I17" s="30">
        <v>443768.8</v>
      </c>
    </row>
    <row r="18" spans="1:9" ht="30" customHeight="1" x14ac:dyDescent="0.25">
      <c r="A18" s="2" t="s">
        <v>15</v>
      </c>
      <c r="B18" s="3" t="s">
        <v>16</v>
      </c>
      <c r="C18" s="30">
        <v>227.4</v>
      </c>
      <c r="D18" s="30">
        <v>231.3</v>
      </c>
      <c r="E18" s="30">
        <v>157.5</v>
      </c>
      <c r="F18" s="49">
        <f t="shared" si="4"/>
        <v>69.261213720316618</v>
      </c>
      <c r="G18" s="50">
        <f t="shared" si="5"/>
        <v>68.093385214007768</v>
      </c>
      <c r="H18" s="30">
        <v>167</v>
      </c>
      <c r="I18" s="30">
        <v>167.8</v>
      </c>
    </row>
    <row r="19" spans="1:9" ht="30.75" customHeight="1" x14ac:dyDescent="0.25">
      <c r="A19" s="2" t="s">
        <v>17</v>
      </c>
      <c r="B19" s="27" t="s">
        <v>59</v>
      </c>
      <c r="C19" s="51">
        <v>14339.2</v>
      </c>
      <c r="D19" s="30">
        <v>12273.8</v>
      </c>
      <c r="E19" s="30">
        <v>7423.7</v>
      </c>
      <c r="F19" s="49">
        <f t="shared" si="4"/>
        <v>51.772065387190359</v>
      </c>
      <c r="G19" s="50">
        <f t="shared" si="5"/>
        <v>60.484120647232317</v>
      </c>
      <c r="H19" s="30">
        <v>7871.8</v>
      </c>
      <c r="I19" s="30">
        <v>7910.3</v>
      </c>
    </row>
    <row r="20" spans="1:9" ht="15.75" x14ac:dyDescent="0.25">
      <c r="A20" s="2" t="s">
        <v>18</v>
      </c>
      <c r="B20" s="3" t="s">
        <v>19</v>
      </c>
      <c r="C20" s="51">
        <v>456348</v>
      </c>
      <c r="D20" s="30">
        <v>654491.6</v>
      </c>
      <c r="E20" s="30">
        <v>256848.3</v>
      </c>
      <c r="F20" s="49">
        <f t="shared" si="4"/>
        <v>56.283428436193425</v>
      </c>
      <c r="G20" s="50">
        <f t="shared" si="5"/>
        <v>39.243941404289984</v>
      </c>
      <c r="H20" s="30">
        <v>315166.59999999998</v>
      </c>
      <c r="I20" s="30">
        <v>339200.3</v>
      </c>
    </row>
    <row r="21" spans="1:9" ht="63.75" customHeight="1" x14ac:dyDescent="0.25">
      <c r="A21" s="2" t="s">
        <v>20</v>
      </c>
      <c r="B21" s="3" t="s">
        <v>21</v>
      </c>
      <c r="C21" s="51">
        <v>51711</v>
      </c>
      <c r="D21" s="30">
        <v>65687.8</v>
      </c>
      <c r="E21" s="30">
        <v>67673.600000000006</v>
      </c>
      <c r="F21" s="49">
        <f t="shared" si="4"/>
        <v>130.86886735897585</v>
      </c>
      <c r="G21" s="50">
        <f t="shared" si="5"/>
        <v>103.02308800112046</v>
      </c>
      <c r="H21" s="30">
        <v>70380</v>
      </c>
      <c r="I21" s="30">
        <v>73150.600000000006</v>
      </c>
    </row>
    <row r="22" spans="1:9" s="6" customFormat="1" ht="29.25" x14ac:dyDescent="0.25">
      <c r="A22" s="4" t="s">
        <v>22</v>
      </c>
      <c r="B22" s="39" t="s">
        <v>75</v>
      </c>
      <c r="C22" s="8">
        <f>C23+C24+C25</f>
        <v>3613470.1</v>
      </c>
      <c r="D22" s="32">
        <f>D23+D24+D25</f>
        <v>4996793.0999999996</v>
      </c>
      <c r="E22" s="12">
        <f t="shared" ref="E22:I22" si="7">E23+E24+E25</f>
        <v>4551545.5999999996</v>
      </c>
      <c r="F22" s="14">
        <f t="shared" si="4"/>
        <v>125.96051645757356</v>
      </c>
      <c r="G22" s="12">
        <f t="shared" si="5"/>
        <v>91.089334877603804</v>
      </c>
      <c r="H22" s="24">
        <f t="shared" si="7"/>
        <v>3944946</v>
      </c>
      <c r="I22" s="12">
        <f t="shared" si="7"/>
        <v>3696073.4000000004</v>
      </c>
    </row>
    <row r="23" spans="1:9" ht="25.5" x14ac:dyDescent="0.25">
      <c r="A23" s="2" t="s">
        <v>23</v>
      </c>
      <c r="B23" s="3" t="s">
        <v>24</v>
      </c>
      <c r="C23" s="51">
        <v>3445001.4</v>
      </c>
      <c r="D23" s="59">
        <v>4779990.3</v>
      </c>
      <c r="E23" s="23">
        <v>4337001.3</v>
      </c>
      <c r="F23" s="49">
        <f t="shared" si="4"/>
        <v>125.89258454292644</v>
      </c>
      <c r="G23" s="50">
        <f t="shared" si="5"/>
        <v>90.73242889216742</v>
      </c>
      <c r="H23" s="25">
        <v>3722501.5</v>
      </c>
      <c r="I23" s="23">
        <v>3467250.1</v>
      </c>
    </row>
    <row r="24" spans="1:9" ht="15.75" x14ac:dyDescent="0.25">
      <c r="A24" s="2" t="s">
        <v>25</v>
      </c>
      <c r="B24" s="3" t="s">
        <v>26</v>
      </c>
      <c r="C24" s="51">
        <v>68077.100000000006</v>
      </c>
      <c r="D24" s="46">
        <v>98730.8</v>
      </c>
      <c r="E24" s="23">
        <v>93116.5</v>
      </c>
      <c r="F24" s="49">
        <f t="shared" si="4"/>
        <v>136.78094395912868</v>
      </c>
      <c r="G24" s="50">
        <f t="shared" si="5"/>
        <v>94.313527288343664</v>
      </c>
      <c r="H24" s="25">
        <v>95717.7</v>
      </c>
      <c r="I24" s="23">
        <v>95977.600000000006</v>
      </c>
    </row>
    <row r="25" spans="1:9" ht="45" x14ac:dyDescent="0.25">
      <c r="A25" s="2" t="s">
        <v>27</v>
      </c>
      <c r="B25" s="41" t="s">
        <v>65</v>
      </c>
      <c r="C25" s="51">
        <v>100391.6</v>
      </c>
      <c r="D25" s="59">
        <v>118072</v>
      </c>
      <c r="E25" s="23">
        <v>121427.8</v>
      </c>
      <c r="F25" s="49">
        <f t="shared" si="4"/>
        <v>120.95414357376512</v>
      </c>
      <c r="G25" s="50">
        <f t="shared" si="5"/>
        <v>102.84216410325904</v>
      </c>
      <c r="H25" s="25">
        <v>126726.8</v>
      </c>
      <c r="I25" s="23">
        <v>132845.70000000001</v>
      </c>
    </row>
    <row r="26" spans="1:9" s="6" customFormat="1" ht="29.25" x14ac:dyDescent="0.25">
      <c r="A26" s="4" t="s">
        <v>28</v>
      </c>
      <c r="B26" s="44" t="s">
        <v>74</v>
      </c>
      <c r="C26" s="8">
        <f>C27+C28+C29+C30+C31</f>
        <v>396194.70000000007</v>
      </c>
      <c r="D26" s="32">
        <f>D27+D28+D29+D30+D31</f>
        <v>500217.3</v>
      </c>
      <c r="E26" s="12">
        <f>E27+E28+E29+E30+E31</f>
        <v>419415.10000000003</v>
      </c>
      <c r="F26" s="14">
        <f t="shared" si="4"/>
        <v>105.8608557863091</v>
      </c>
      <c r="G26" s="12">
        <f t="shared" si="5"/>
        <v>83.846580276211967</v>
      </c>
      <c r="H26" s="24">
        <f t="shared" ref="H26:I26" si="8">H27+H28+H29+H30+H31</f>
        <v>470014.69999999995</v>
      </c>
      <c r="I26" s="12">
        <f t="shared" si="8"/>
        <v>458504.8</v>
      </c>
    </row>
    <row r="27" spans="1:9" ht="15.75" x14ac:dyDescent="0.25">
      <c r="A27" s="2" t="s">
        <v>29</v>
      </c>
      <c r="B27" s="3" t="s">
        <v>30</v>
      </c>
      <c r="C27" s="51">
        <v>3410.8</v>
      </c>
      <c r="D27" s="30">
        <v>9644.1</v>
      </c>
      <c r="E27" s="30">
        <v>4294.8</v>
      </c>
      <c r="F27" s="49">
        <f t="shared" si="4"/>
        <v>125.91767327313239</v>
      </c>
      <c r="G27" s="50">
        <f t="shared" si="5"/>
        <v>44.532926867203784</v>
      </c>
      <c r="H27" s="30">
        <v>418.6</v>
      </c>
      <c r="I27" s="30">
        <v>420.7</v>
      </c>
    </row>
    <row r="28" spans="1:9" ht="15.75" x14ac:dyDescent="0.25">
      <c r="A28" s="2" t="s">
        <v>31</v>
      </c>
      <c r="B28" s="3" t="s">
        <v>32</v>
      </c>
      <c r="C28" s="51">
        <v>97593.1</v>
      </c>
      <c r="D28" s="30">
        <v>110735.5</v>
      </c>
      <c r="E28" s="30">
        <v>109928.3</v>
      </c>
      <c r="F28" s="49">
        <f t="shared" si="4"/>
        <v>112.63941815558682</v>
      </c>
      <c r="G28" s="50">
        <f t="shared" si="5"/>
        <v>99.271055804145917</v>
      </c>
      <c r="H28" s="30">
        <v>148391.5</v>
      </c>
      <c r="I28" s="30">
        <v>122576.6</v>
      </c>
    </row>
    <row r="29" spans="1:9" ht="15.75" x14ac:dyDescent="0.25">
      <c r="A29" s="2" t="s">
        <v>33</v>
      </c>
      <c r="B29" s="3" t="s">
        <v>34</v>
      </c>
      <c r="C29" s="51">
        <v>61023.5</v>
      </c>
      <c r="D29" s="30">
        <v>79192</v>
      </c>
      <c r="E29" s="30">
        <v>58499.3</v>
      </c>
      <c r="F29" s="49">
        <f t="shared" si="4"/>
        <v>95.863560759379581</v>
      </c>
      <c r="G29" s="50">
        <f t="shared" si="5"/>
        <v>73.870214163046782</v>
      </c>
      <c r="H29" s="30">
        <v>62544.1</v>
      </c>
      <c r="I29" s="30">
        <v>66349.8</v>
      </c>
    </row>
    <row r="30" spans="1:9" ht="25.5" x14ac:dyDescent="0.25">
      <c r="A30" s="2" t="s">
        <v>35</v>
      </c>
      <c r="B30" s="3" t="s">
        <v>36</v>
      </c>
      <c r="C30" s="51">
        <v>180260.4</v>
      </c>
      <c r="D30" s="30">
        <v>237932.9</v>
      </c>
      <c r="E30" s="30">
        <v>183868.4</v>
      </c>
      <c r="F30" s="49">
        <f t="shared" si="4"/>
        <v>102.00154887041191</v>
      </c>
      <c r="G30" s="50">
        <f t="shared" si="5"/>
        <v>77.277417288655741</v>
      </c>
      <c r="H30" s="30">
        <v>194851.9</v>
      </c>
      <c r="I30" s="30">
        <v>204400.1</v>
      </c>
    </row>
    <row r="31" spans="1:9" ht="45" x14ac:dyDescent="0.25">
      <c r="A31" s="2" t="s">
        <v>37</v>
      </c>
      <c r="B31" s="41" t="s">
        <v>66</v>
      </c>
      <c r="C31" s="51">
        <v>53906.9</v>
      </c>
      <c r="D31" s="30">
        <v>62712.800000000003</v>
      </c>
      <c r="E31" s="30">
        <v>62824.3</v>
      </c>
      <c r="F31" s="49">
        <f t="shared" si="4"/>
        <v>116.54222372275163</v>
      </c>
      <c r="G31" s="50">
        <f t="shared" si="5"/>
        <v>100.17779464479342</v>
      </c>
      <c r="H31" s="30">
        <v>63808.6</v>
      </c>
      <c r="I31" s="30">
        <v>64757.599999999999</v>
      </c>
    </row>
    <row r="32" spans="1:9" s="6" customFormat="1" ht="29.25" x14ac:dyDescent="0.25">
      <c r="A32" s="4" t="s">
        <v>38</v>
      </c>
      <c r="B32" s="42" t="s">
        <v>72</v>
      </c>
      <c r="C32" s="52">
        <v>39942.199999999997</v>
      </c>
      <c r="D32" s="32">
        <v>65707.600000000006</v>
      </c>
      <c r="E32" s="12">
        <v>63508.1</v>
      </c>
      <c r="F32" s="14">
        <f t="shared" si="4"/>
        <v>159.00000500723544</v>
      </c>
      <c r="G32" s="12">
        <f t="shared" si="5"/>
        <v>96.652594220455455</v>
      </c>
      <c r="H32" s="24">
        <v>65367.4</v>
      </c>
      <c r="I32" s="12">
        <v>67029.5</v>
      </c>
    </row>
    <row r="33" spans="1:9" s="6" customFormat="1" ht="29.25" x14ac:dyDescent="0.25">
      <c r="A33" s="4" t="s">
        <v>39</v>
      </c>
      <c r="B33" s="43" t="s">
        <v>73</v>
      </c>
      <c r="C33" s="53">
        <v>19658.7</v>
      </c>
      <c r="D33" s="33">
        <v>19397.099999999999</v>
      </c>
      <c r="E33" s="12">
        <v>19365.7</v>
      </c>
      <c r="F33" s="14">
        <f t="shared" si="4"/>
        <v>98.509565739341866</v>
      </c>
      <c r="G33" s="12">
        <f t="shared" si="5"/>
        <v>99.838120131359858</v>
      </c>
      <c r="H33" s="24">
        <v>19762.400000000001</v>
      </c>
      <c r="I33" s="12">
        <v>20480</v>
      </c>
    </row>
    <row r="34" spans="1:9" s="6" customFormat="1" ht="43.5" x14ac:dyDescent="0.25">
      <c r="A34" s="4" t="s">
        <v>40</v>
      </c>
      <c r="B34" s="36" t="s">
        <v>67</v>
      </c>
      <c r="C34" s="8">
        <f>SUM(C35:C39)</f>
        <v>569202.6</v>
      </c>
      <c r="D34" s="8">
        <f>SUM(D35:D39)</f>
        <v>979736.9</v>
      </c>
      <c r="E34" s="8">
        <f t="shared" ref="E34:I34" si="9">SUM(E35:E39)</f>
        <v>407551.49999999994</v>
      </c>
      <c r="F34" s="14">
        <f t="shared" si="4"/>
        <v>71.600428388767014</v>
      </c>
      <c r="G34" s="12">
        <f t="shared" si="5"/>
        <v>41.598055559609925</v>
      </c>
      <c r="H34" s="15">
        <f t="shared" si="9"/>
        <v>241722</v>
      </c>
      <c r="I34" s="8">
        <f t="shared" si="9"/>
        <v>2158977.1</v>
      </c>
    </row>
    <row r="35" spans="1:9" ht="25.5" x14ac:dyDescent="0.25">
      <c r="A35" s="2" t="s">
        <v>41</v>
      </c>
      <c r="B35" s="3" t="s">
        <v>42</v>
      </c>
      <c r="C35" s="51">
        <v>56138.2</v>
      </c>
      <c r="D35" s="34">
        <v>49277.3</v>
      </c>
      <c r="E35" s="30">
        <v>40080.800000000003</v>
      </c>
      <c r="F35" s="49">
        <f t="shared" si="4"/>
        <v>71.396660384550998</v>
      </c>
      <c r="G35" s="50">
        <f t="shared" si="5"/>
        <v>81.337248591136273</v>
      </c>
      <c r="H35" s="30">
        <v>53327.199999999997</v>
      </c>
      <c r="I35" s="30">
        <v>53910.8</v>
      </c>
    </row>
    <row r="36" spans="1:9" ht="33.75" customHeight="1" x14ac:dyDescent="0.25">
      <c r="A36" s="2" t="s">
        <v>43</v>
      </c>
      <c r="B36" s="3" t="s">
        <v>44</v>
      </c>
      <c r="C36" s="51">
        <v>6161.5</v>
      </c>
      <c r="D36" s="34">
        <v>4758.8</v>
      </c>
      <c r="E36" s="30">
        <v>3396.7</v>
      </c>
      <c r="F36" s="49">
        <f t="shared" si="4"/>
        <v>55.127809786577942</v>
      </c>
      <c r="G36" s="50">
        <f t="shared" si="5"/>
        <v>71.377237959149355</v>
      </c>
      <c r="H36" s="30">
        <v>3983.1</v>
      </c>
      <c r="I36" s="30">
        <v>4124.6000000000004</v>
      </c>
    </row>
    <row r="37" spans="1:9" ht="32.25" customHeight="1" x14ac:dyDescent="0.25">
      <c r="A37" s="2" t="s">
        <v>45</v>
      </c>
      <c r="B37" s="3" t="s">
        <v>46</v>
      </c>
      <c r="C37" s="51">
        <v>2376.6999999999998</v>
      </c>
      <c r="D37" s="34">
        <v>3194.5</v>
      </c>
      <c r="E37" s="30">
        <v>2774.6</v>
      </c>
      <c r="F37" s="49">
        <f t="shared" si="4"/>
        <v>116.74170067740985</v>
      </c>
      <c r="G37" s="50">
        <f t="shared" si="5"/>
        <v>86.855532947253096</v>
      </c>
      <c r="H37" s="30">
        <v>2907.9</v>
      </c>
      <c r="I37" s="30">
        <v>2983.3</v>
      </c>
    </row>
    <row r="38" spans="1:9" ht="33.75" customHeight="1" x14ac:dyDescent="0.25">
      <c r="A38" s="2" t="s">
        <v>47</v>
      </c>
      <c r="B38" s="3" t="s">
        <v>48</v>
      </c>
      <c r="C38" s="51">
        <v>440567</v>
      </c>
      <c r="D38" s="34">
        <v>848021</v>
      </c>
      <c r="E38" s="30">
        <v>291967.59999999998</v>
      </c>
      <c r="F38" s="49">
        <f t="shared" si="4"/>
        <v>66.270873669612101</v>
      </c>
      <c r="G38" s="50">
        <f t="shared" si="5"/>
        <v>34.429288897326835</v>
      </c>
      <c r="H38" s="30">
        <v>109398.2</v>
      </c>
      <c r="I38" s="30">
        <v>2023051.1</v>
      </c>
    </row>
    <row r="39" spans="1:9" ht="45" x14ac:dyDescent="0.25">
      <c r="A39" s="2" t="s">
        <v>49</v>
      </c>
      <c r="B39" s="41" t="s">
        <v>68</v>
      </c>
      <c r="C39" s="51">
        <v>63959.199999999997</v>
      </c>
      <c r="D39" s="34">
        <v>74485.3</v>
      </c>
      <c r="E39" s="30">
        <v>69331.8</v>
      </c>
      <c r="F39" s="49">
        <f t="shared" si="4"/>
        <v>108.40004252711104</v>
      </c>
      <c r="G39" s="50">
        <f t="shared" si="5"/>
        <v>93.081185146599395</v>
      </c>
      <c r="H39" s="30">
        <v>72105.600000000006</v>
      </c>
      <c r="I39" s="30">
        <v>74907.3</v>
      </c>
    </row>
    <row r="40" spans="1:9" s="6" customFormat="1" ht="43.5" x14ac:dyDescent="0.25">
      <c r="A40" s="4" t="s">
        <v>50</v>
      </c>
      <c r="B40" s="37" t="s">
        <v>62</v>
      </c>
      <c r="C40" s="8">
        <f>C41+C42</f>
        <v>891231.4</v>
      </c>
      <c r="D40" s="8">
        <f t="shared" ref="D40:E40" si="10">D41+D42</f>
        <v>365451.5</v>
      </c>
      <c r="E40" s="8">
        <f t="shared" si="10"/>
        <v>216736.7</v>
      </c>
      <c r="F40" s="14">
        <f t="shared" si="4"/>
        <v>24.318790832549215</v>
      </c>
      <c r="G40" s="12">
        <f t="shared" si="5"/>
        <v>59.306556410358148</v>
      </c>
      <c r="H40" s="8">
        <f t="shared" ref="H40" si="11">H41+H42</f>
        <v>894481.1</v>
      </c>
      <c r="I40" s="8">
        <f t="shared" ref="I40" si="12">I41+I42</f>
        <v>2107.4</v>
      </c>
    </row>
    <row r="41" spans="1:9" ht="15.75" x14ac:dyDescent="0.25">
      <c r="A41" s="2" t="s">
        <v>51</v>
      </c>
      <c r="B41" s="3" t="s">
        <v>52</v>
      </c>
      <c r="C41" s="51">
        <v>799999.9</v>
      </c>
      <c r="D41" s="31">
        <v>300125</v>
      </c>
      <c r="E41" s="31">
        <v>200000</v>
      </c>
      <c r="F41" s="49">
        <f t="shared" si="4"/>
        <v>25.00000312500039</v>
      </c>
      <c r="G41" s="50">
        <f t="shared" si="5"/>
        <v>66.63890045814243</v>
      </c>
      <c r="H41" s="31">
        <v>892380.9</v>
      </c>
      <c r="I41" s="31">
        <v>0</v>
      </c>
    </row>
    <row r="42" spans="1:9" ht="30" x14ac:dyDescent="0.25">
      <c r="A42" s="2" t="s">
        <v>53</v>
      </c>
      <c r="B42" s="38" t="s">
        <v>69</v>
      </c>
      <c r="C42" s="51">
        <v>91231.5</v>
      </c>
      <c r="D42" s="31">
        <v>65326.5</v>
      </c>
      <c r="E42" s="31">
        <v>16736.7</v>
      </c>
      <c r="F42" s="49">
        <f t="shared" si="4"/>
        <v>18.345308363887476</v>
      </c>
      <c r="G42" s="50">
        <f t="shared" si="5"/>
        <v>25.620077610158205</v>
      </c>
      <c r="H42" s="31">
        <v>2100.1999999999998</v>
      </c>
      <c r="I42" s="31">
        <v>2107.4</v>
      </c>
    </row>
    <row r="43" spans="1:9" s="6" customFormat="1" ht="60" customHeight="1" x14ac:dyDescent="0.25">
      <c r="A43" s="4" t="s">
        <v>54</v>
      </c>
      <c r="B43" s="40" t="s">
        <v>70</v>
      </c>
      <c r="C43" s="53">
        <v>84502</v>
      </c>
      <c r="D43" s="35">
        <v>107711.3</v>
      </c>
      <c r="E43" s="12">
        <v>113777.2</v>
      </c>
      <c r="F43" s="14">
        <f t="shared" si="4"/>
        <v>134.64438711509789</v>
      </c>
      <c r="G43" s="12">
        <f t="shared" si="5"/>
        <v>105.63162825070349</v>
      </c>
      <c r="H43" s="24">
        <v>99661.5</v>
      </c>
      <c r="I43" s="12">
        <v>102700</v>
      </c>
    </row>
    <row r="44" spans="1:9" s="6" customFormat="1" ht="43.5" x14ac:dyDescent="0.25">
      <c r="A44" s="5" t="s">
        <v>57</v>
      </c>
      <c r="B44" s="39" t="s">
        <v>71</v>
      </c>
      <c r="C44" s="53">
        <v>118897.2</v>
      </c>
      <c r="D44" s="8">
        <v>131792</v>
      </c>
      <c r="E44" s="13">
        <v>106036.2</v>
      </c>
      <c r="F44" s="14">
        <f t="shared" si="4"/>
        <v>89.18309262118872</v>
      </c>
      <c r="G44" s="12">
        <f t="shared" si="5"/>
        <v>80.457235644045156</v>
      </c>
      <c r="H44" s="13">
        <v>106036.2</v>
      </c>
      <c r="I44" s="13">
        <v>0</v>
      </c>
    </row>
    <row r="45" spans="1:9" ht="18.75" x14ac:dyDescent="0.25">
      <c r="A45" s="1"/>
      <c r="B45" s="29" t="s">
        <v>0</v>
      </c>
      <c r="C45" s="26">
        <f>C6+C13+C16+C22+C26+C32+C33+C34+C40+C43+C44</f>
        <v>9056450.3999999985</v>
      </c>
      <c r="D45" s="26">
        <f t="shared" ref="D45:I45" si="13">D6+D13+D16+D22+D26+D32+D33+D34+D40+D43+D44</f>
        <v>11850224.800000001</v>
      </c>
      <c r="E45" s="26">
        <f t="shared" si="13"/>
        <v>8195249.8999999994</v>
      </c>
      <c r="F45" s="14">
        <f t="shared" si="4"/>
        <v>90.490750106686406</v>
      </c>
      <c r="G45" s="12">
        <f t="shared" si="5"/>
        <v>69.156915065442462</v>
      </c>
      <c r="H45" s="26">
        <f t="shared" si="13"/>
        <v>8106576.5</v>
      </c>
      <c r="I45" s="26">
        <f t="shared" si="13"/>
        <v>8580983.1000000015</v>
      </c>
    </row>
    <row r="46" spans="1:9" x14ac:dyDescent="0.25">
      <c r="G46" s="19"/>
    </row>
    <row r="47" spans="1:9" x14ac:dyDescent="0.25">
      <c r="B47" s="28"/>
      <c r="G47" s="19"/>
    </row>
    <row r="48" spans="1:9" x14ac:dyDescent="0.25">
      <c r="G48" s="19"/>
    </row>
    <row r="49" spans="7:7" x14ac:dyDescent="0.25">
      <c r="G49" s="17"/>
    </row>
    <row r="50" spans="7:7" x14ac:dyDescent="0.25">
      <c r="G50" s="18"/>
    </row>
    <row r="51" spans="7:7" x14ac:dyDescent="0.25">
      <c r="G51" s="18"/>
    </row>
    <row r="52" spans="7:7" x14ac:dyDescent="0.25">
      <c r="G52" s="18"/>
    </row>
    <row r="53" spans="7:7" x14ac:dyDescent="0.25">
      <c r="G53" s="18"/>
    </row>
    <row r="54" spans="7:7" x14ac:dyDescent="0.25">
      <c r="G54" s="18"/>
    </row>
    <row r="55" spans="7:7" x14ac:dyDescent="0.25">
      <c r="G55" s="17"/>
    </row>
    <row r="56" spans="7:7" x14ac:dyDescent="0.25">
      <c r="G56" s="17"/>
    </row>
    <row r="57" spans="7:7" x14ac:dyDescent="0.25">
      <c r="G57" s="20"/>
    </row>
    <row r="58" spans="7:7" x14ac:dyDescent="0.25">
      <c r="G58" s="18"/>
    </row>
    <row r="59" spans="7:7" x14ac:dyDescent="0.25">
      <c r="G59" s="18"/>
    </row>
    <row r="60" spans="7:7" x14ac:dyDescent="0.25">
      <c r="G60" s="18"/>
    </row>
    <row r="61" spans="7:7" x14ac:dyDescent="0.25">
      <c r="G61" s="19"/>
    </row>
    <row r="62" spans="7:7" x14ac:dyDescent="0.25">
      <c r="G62" s="19"/>
    </row>
    <row r="63" spans="7:7" x14ac:dyDescent="0.25">
      <c r="G63" s="17"/>
    </row>
    <row r="64" spans="7:7" x14ac:dyDescent="0.25">
      <c r="G64" s="18"/>
    </row>
    <row r="65" spans="7:7" x14ac:dyDescent="0.25">
      <c r="G65" s="18"/>
    </row>
    <row r="66" spans="7:7" x14ac:dyDescent="0.25">
      <c r="G66" s="17"/>
    </row>
    <row r="67" spans="7:7" x14ac:dyDescent="0.25">
      <c r="G67" s="17"/>
    </row>
    <row r="68" spans="7:7" x14ac:dyDescent="0.25">
      <c r="G68" s="21"/>
    </row>
    <row r="69" spans="7:7" ht="15.75" x14ac:dyDescent="0.25">
      <c r="G69" s="22"/>
    </row>
  </sheetData>
  <mergeCells count="6">
    <mergeCell ref="A1:I1"/>
    <mergeCell ref="A4:A5"/>
    <mergeCell ref="B4:B5"/>
    <mergeCell ref="C4:C5"/>
    <mergeCell ref="D4:D5"/>
    <mergeCell ref="E4:I4"/>
  </mergeCells>
  <pageMargins left="0.11811023622047245" right="0.11811023622047245" top="0.74803149606299213" bottom="0.15748031496062992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2018-11-23T05:38:43Z</cp:lastPrinted>
  <dcterms:created xsi:type="dcterms:W3CDTF">2016-10-21T06:37:24Z</dcterms:created>
  <dcterms:modified xsi:type="dcterms:W3CDTF">2021-11-19T07:33:53Z</dcterms:modified>
</cp:coreProperties>
</file>