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2-2024\Областной бюджет\"/>
    </mc:Choice>
  </mc:AlternateContent>
  <bookViews>
    <workbookView xWindow="0" yWindow="0" windowWidth="18135" windowHeight="10995"/>
  </bookViews>
  <sheets>
    <sheet name="1 чт" sheetId="1" r:id="rId1"/>
  </sheets>
  <definedNames>
    <definedName name="_xlnm.Print_Titles" localSheetId="0">'1 чт'!$4:$5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G79" i="1"/>
  <c r="F79" i="1"/>
  <c r="E79" i="1"/>
  <c r="F78" i="1"/>
  <c r="E78" i="1"/>
  <c r="G77" i="1"/>
  <c r="F77" i="1"/>
  <c r="E77" i="1"/>
  <c r="G75" i="1"/>
  <c r="G73" i="1"/>
  <c r="G83" i="1" s="1"/>
  <c r="F73" i="1"/>
  <c r="E73" i="1"/>
  <c r="E72" i="1"/>
  <c r="G60" i="1"/>
  <c r="G78" i="1" s="1"/>
  <c r="F60" i="1"/>
  <c r="E60" i="1"/>
  <c r="E82" i="1" s="1"/>
  <c r="C60" i="1"/>
  <c r="G52" i="1"/>
  <c r="G63" i="1" s="1"/>
  <c r="F52" i="1"/>
  <c r="E52" i="1"/>
  <c r="E63" i="1" s="1"/>
  <c r="E68" i="1" s="1"/>
  <c r="C52" i="1"/>
  <c r="C63" i="1" s="1"/>
  <c r="C68" i="1" s="1"/>
  <c r="F49" i="1"/>
  <c r="F75" i="1" s="1"/>
  <c r="E49" i="1"/>
  <c r="E75" i="1" s="1"/>
  <c r="C49" i="1"/>
  <c r="G40" i="1"/>
  <c r="E40" i="1"/>
  <c r="C40" i="1"/>
  <c r="F10" i="1"/>
  <c r="F82" i="1" s="1"/>
  <c r="G68" i="1" l="1"/>
  <c r="F83" i="1"/>
  <c r="F85" i="1" s="1"/>
  <c r="E83" i="1"/>
  <c r="E85" i="1" s="1"/>
  <c r="E87" i="1" s="1"/>
  <c r="G85" i="1"/>
  <c r="F72" i="1"/>
  <c r="F63" i="1"/>
  <c r="G72" i="1"/>
  <c r="F40" i="1"/>
  <c r="F68" i="1" s="1"/>
  <c r="F87" i="1" l="1"/>
  <c r="G87" i="1"/>
</calcChain>
</file>

<file path=xl/sharedStrings.xml><?xml version="1.0" encoding="utf-8"?>
<sst xmlns="http://schemas.openxmlformats.org/spreadsheetml/2006/main" count="79" uniqueCount="79">
  <si>
    <t>МБТ на 2022-2024</t>
  </si>
  <si>
    <t>проект</t>
  </si>
  <si>
    <t>№ приложения</t>
  </si>
  <si>
    <t>Наименование</t>
  </si>
  <si>
    <t>В плановом периоде</t>
  </si>
  <si>
    <t>2022  год</t>
  </si>
  <si>
    <t>Плановый период</t>
  </si>
  <si>
    <t>2022 год</t>
  </si>
  <si>
    <t>2023 год</t>
  </si>
  <si>
    <t>2024 год</t>
  </si>
  <si>
    <t xml:space="preserve">Субсидии  на софинансирование расходов, связанных с развитием аппаратно-программного комплекса «Безопасный город»,  </t>
  </si>
  <si>
    <r>
      <rPr>
        <b/>
        <sz val="11"/>
        <color theme="1"/>
        <rFont val="Calibri"/>
        <family val="2"/>
        <charset val="204"/>
        <scheme val="minor"/>
      </rPr>
      <t xml:space="preserve">субсидии на выравнивание </t>
    </r>
    <r>
      <rPr>
        <sz val="11"/>
        <color theme="1"/>
        <rFont val="Calibri"/>
        <family val="2"/>
        <charset val="204"/>
        <scheme val="minor"/>
      </rPr>
      <t>обеспеченности муниципальных образований по реализации ими отдельных расходных обязательств</t>
    </r>
  </si>
  <si>
    <r>
      <t>субсидии на софинансирование  мероприятий по разработке</t>
    </r>
    <r>
      <rPr>
        <b/>
        <sz val="11"/>
        <color theme="1"/>
        <rFont val="Calibri"/>
        <family val="2"/>
        <charset val="204"/>
        <scheme val="minor"/>
      </rPr>
      <t xml:space="preserve"> проектно-сметной документации</t>
    </r>
    <r>
      <rPr>
        <sz val="11"/>
        <color theme="1"/>
        <rFont val="Calibri"/>
        <family val="2"/>
        <charset val="204"/>
        <scheme val="minor"/>
      </rPr>
      <t xml:space="preserve"> для перевода объектов жилищно-коммунального хозяйства на потребление </t>
    </r>
    <r>
      <rPr>
        <b/>
        <sz val="11"/>
        <color theme="1"/>
        <rFont val="Calibri"/>
        <family val="2"/>
        <charset val="204"/>
        <scheme val="minor"/>
      </rPr>
      <t>природного газа</t>
    </r>
  </si>
  <si>
    <r>
      <t>субсидии  на софинансирование мероприятий, направленных на</t>
    </r>
    <r>
      <rPr>
        <b/>
        <sz val="11"/>
        <color theme="1"/>
        <rFont val="Calibri"/>
        <family val="2"/>
        <charset val="204"/>
        <scheme val="minor"/>
      </rPr>
      <t xml:space="preserve"> модернизацию коммунальной ифраструктуры</t>
    </r>
  </si>
  <si>
    <r>
      <t>субсидии на реализацию программ</t>
    </r>
    <r>
      <rPr>
        <b/>
        <sz val="11"/>
        <color theme="1"/>
        <rFont val="Calibri"/>
        <family val="2"/>
        <charset val="204"/>
        <scheme val="minor"/>
      </rPr>
      <t xml:space="preserve"> формирования современной городской среды </t>
    </r>
  </si>
  <si>
    <r>
      <t xml:space="preserve">субсидии на реализацию мероприятий по обеспечению </t>
    </r>
    <r>
      <rPr>
        <b/>
        <sz val="11"/>
        <color theme="1"/>
        <rFont val="Calibri"/>
        <family val="2"/>
        <charset val="204"/>
        <scheme val="minor"/>
      </rPr>
      <t>жильем молодых семей</t>
    </r>
  </si>
  <si>
    <t>субсидии на софинансирование мероприятий по созданию условий для осуществления присмотра и ухода за детьми в возрасте от 1,5 до 3 лет</t>
  </si>
  <si>
    <r>
      <t xml:space="preserve">субсидий на софинансирование мероприятий по противопожарной и </t>
    </r>
    <r>
      <rPr>
        <b/>
        <sz val="11"/>
        <color theme="1"/>
        <rFont val="Calibri"/>
        <family val="2"/>
        <charset val="204"/>
        <scheme val="minor"/>
      </rPr>
      <t>антитеррористическо</t>
    </r>
    <r>
      <rPr>
        <sz val="11"/>
        <color theme="1"/>
        <rFont val="Calibri"/>
        <family val="2"/>
        <charset val="204"/>
        <scheme val="minor"/>
      </rPr>
      <t xml:space="preserve">й защищенности </t>
    </r>
  </si>
  <si>
    <r>
      <t>субсидии  на софинансирование мероприятий по</t>
    </r>
    <r>
      <rPr>
        <b/>
        <sz val="11"/>
        <color theme="1"/>
        <rFont val="Calibri"/>
        <family val="2"/>
        <charset val="204"/>
        <scheme val="minor"/>
      </rPr>
      <t xml:space="preserve"> модернизации систем общего образования </t>
    </r>
  </si>
  <si>
    <r>
      <t xml:space="preserve">субсидий на софинансирование проведения мероприятий по энергосбережению в части </t>
    </r>
    <r>
      <rPr>
        <b/>
        <sz val="11"/>
        <color theme="1"/>
        <rFont val="Calibri"/>
        <family val="2"/>
        <charset val="204"/>
        <scheme val="minor"/>
      </rPr>
      <t>замены  в образовательных организациях деревянных окон</t>
    </r>
    <r>
      <rPr>
        <sz val="11"/>
        <color theme="1"/>
        <rFont val="Calibri"/>
        <family val="2"/>
        <charset val="204"/>
        <scheme val="minor"/>
      </rPr>
      <t xml:space="preserve"> на металлопластиковые </t>
    </r>
  </si>
  <si>
    <r>
      <t>субсидий на софинансирование мероприятий  по организации и проведению мероприятий по</t>
    </r>
    <r>
      <rPr>
        <b/>
        <sz val="11"/>
        <color theme="1"/>
        <rFont val="Calibri"/>
        <family val="2"/>
        <charset val="204"/>
        <scheme val="minor"/>
      </rPr>
      <t xml:space="preserve"> благоустройству территорий общеобразовательных организаций</t>
    </r>
  </si>
  <si>
    <r>
      <t>субсидии на софинансирование расходных обязательств, возникающих при реализации мероприятий по содействию созданию в Амурской области н</t>
    </r>
    <r>
      <rPr>
        <b/>
        <sz val="11"/>
        <color theme="1"/>
        <rFont val="Calibri"/>
        <family val="2"/>
        <charset val="204"/>
        <scheme val="minor"/>
      </rPr>
      <t>овых мест в общеобразовательных организациях</t>
    </r>
  </si>
  <si>
    <r>
      <t xml:space="preserve">субсидийв целях софинансирования расходных обязательств на обеспечение бесплатным двухразовым </t>
    </r>
    <r>
      <rPr>
        <b/>
        <sz val="11"/>
        <color theme="1"/>
        <rFont val="Calibri"/>
        <family val="2"/>
        <charset val="204"/>
        <scheme val="minor"/>
      </rPr>
      <t>питанием детей с ограниченными возможностями здоровья</t>
    </r>
    <r>
      <rPr>
        <sz val="11"/>
        <color theme="1"/>
        <rFont val="Calibri"/>
        <family val="2"/>
        <charset val="204"/>
        <scheme val="minor"/>
      </rPr>
      <t>, обучающихся в муниципальных общеобразовательных организациях</t>
    </r>
  </si>
  <si>
    <r>
      <t>субсидий  на софинансирование к</t>
    </r>
    <r>
      <rPr>
        <b/>
        <sz val="11"/>
        <color theme="1"/>
        <rFont val="Calibri"/>
        <family val="2"/>
        <charset val="204"/>
        <scheme val="minor"/>
      </rPr>
      <t>апитальных вложений в объекты муниципальной собственности</t>
    </r>
    <r>
      <rPr>
        <sz val="11"/>
        <color theme="1"/>
        <rFont val="Calibri"/>
        <family val="2"/>
        <charset val="204"/>
        <scheme val="minor"/>
      </rPr>
      <t xml:space="preserve">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области»</t>
    </r>
  </si>
  <si>
    <r>
      <t xml:space="preserve">субсидии в целях софинансирования расходных обязательств </t>
    </r>
    <r>
      <rPr>
        <b/>
        <sz val="11"/>
        <color theme="1"/>
        <rFont val="Calibri"/>
        <family val="2"/>
        <charset val="204"/>
        <scheme val="minor"/>
      </rPr>
      <t>на частичную оплату стоимости путевок</t>
    </r>
    <r>
      <rPr>
        <sz val="11"/>
        <color theme="1"/>
        <rFont val="Calibri"/>
        <family val="2"/>
        <charset val="204"/>
        <scheme val="minor"/>
      </rPr>
      <t xml:space="preserve"> для детей работающих граждан в организации отдыха и оздоровления детей в каникулярное время</t>
    </r>
  </si>
  <si>
    <r>
      <t>субсидии на реализацию мероприятий по поддержке отрасли культуры (</t>
    </r>
    <r>
      <rPr>
        <b/>
        <sz val="11"/>
        <color theme="1"/>
        <rFont val="Calibri"/>
        <family val="2"/>
        <charset val="204"/>
        <scheme val="minor"/>
      </rPr>
      <t>приобретение музыкальных инструментов)</t>
    </r>
  </si>
  <si>
    <r>
      <t xml:space="preserve">субсидий  на реализацию мероприятий по поддержке отрасли культуры (софинансирование расходных обязательств субъектов Российской Федерации, возникающих при реализации мероприятий по </t>
    </r>
    <r>
      <rPr>
        <b/>
        <sz val="11"/>
        <color theme="1"/>
        <rFont val="Calibri"/>
        <family val="2"/>
        <charset val="204"/>
        <scheme val="minor"/>
      </rPr>
      <t>модернизации региональных и муниципальных детских школ искусств по видам иск</t>
    </r>
    <r>
      <rPr>
        <sz val="11"/>
        <color theme="1"/>
        <rFont val="Calibri"/>
        <family val="2"/>
        <charset val="204"/>
        <scheme val="minor"/>
      </rPr>
      <t>усств путем их реконструкции, капитального ремонта)</t>
    </r>
  </si>
  <si>
    <r>
      <t xml:space="preserve">субсидий на финансовое обеспечение предоставления гражданам, стоящим на учете, мер социальной поддержки в виде единовременной денежной выплаты для улучшения жилищных условий, </t>
    </r>
    <r>
      <rPr>
        <b/>
        <sz val="11"/>
        <color theme="1"/>
        <rFont val="Calibri"/>
        <family val="2"/>
        <charset val="204"/>
        <scheme val="minor"/>
      </rPr>
      <t>приобретения земельного участка</t>
    </r>
    <r>
      <rPr>
        <sz val="11"/>
        <color theme="1"/>
        <rFont val="Calibri"/>
        <family val="2"/>
        <charset val="204"/>
        <scheme val="minor"/>
      </rPr>
      <t xml:space="preserve"> для индивидуального жилищного строительства </t>
    </r>
  </si>
  <si>
    <r>
      <t xml:space="preserve">субсидии на </t>
    </r>
    <r>
      <rPr>
        <b/>
        <sz val="11"/>
        <color theme="1"/>
        <rFont val="Calibri"/>
        <family val="2"/>
        <charset val="204"/>
        <scheme val="minor"/>
      </rPr>
      <t>поддержку и развитие субъектов малого и среднего предпринимательства</t>
    </r>
    <r>
      <rPr>
        <sz val="11"/>
        <color theme="1"/>
        <rFont val="Calibri"/>
        <family val="2"/>
        <charset val="204"/>
        <scheme val="minor"/>
      </rPr>
      <t xml:space="preserve">, включая крестьянские (фермерские) хозяйства </t>
    </r>
  </si>
  <si>
    <t>субсидий на софинансирование капитальных вложений в объекты муниципальной собственности в рамках подпрограммы «Развитие водохозяйственного комплекса и охрана окружающей среды в Амурской области» государственной программы «Охрана окружающей среды в Амурской области»</t>
  </si>
  <si>
    <t>субсидий на софинансирование капитальных вложений в объекты муниципальной собственности в рамках подпрограммы «Обеспечение доступности коммунальных услуг, повышение качества и надежности жилищно-коммунального обслуживания населения» государственной программы «Модернизация жилищно-коммунального комплекса, энергосбережение и повышение энергетической эффективности в Амурской области»</t>
  </si>
  <si>
    <r>
      <t xml:space="preserve">субсидий на  оказание поддержки, связанной с организацией </t>
    </r>
    <r>
      <rPr>
        <b/>
        <sz val="11"/>
        <color theme="1"/>
        <rFont val="Calibri"/>
        <family val="2"/>
        <charset val="204"/>
        <scheme val="minor"/>
      </rPr>
      <t xml:space="preserve">транспортного обслуживания </t>
    </r>
    <r>
      <rPr>
        <sz val="11"/>
        <color theme="1"/>
        <rFont val="Calibri"/>
        <family val="2"/>
        <charset val="204"/>
        <scheme val="minor"/>
      </rPr>
      <t>населения</t>
    </r>
  </si>
  <si>
    <t xml:space="preserve">субсидии бюджетам муниципальных образований на  софинансирование расходов по осуществлению дорожной деятельности в отношении автомобильных дорог местного значения и сооружений на них </t>
  </si>
  <si>
    <r>
      <t xml:space="preserve">субсидии на поддержку </t>
    </r>
    <r>
      <rPr>
        <b/>
        <sz val="11"/>
        <color theme="1"/>
        <rFont val="Calibri"/>
        <family val="2"/>
        <charset val="204"/>
        <scheme val="minor"/>
      </rPr>
      <t xml:space="preserve">административного центра </t>
    </r>
    <r>
      <rPr>
        <sz val="11"/>
        <color theme="1"/>
        <rFont val="Calibri"/>
        <family val="2"/>
        <charset val="204"/>
        <scheme val="minor"/>
      </rPr>
      <t>Амурской области</t>
    </r>
  </si>
  <si>
    <r>
      <t xml:space="preserve">субсидии бюджетам муниципальных образований на софинансирование мероприятий, направленных </t>
    </r>
    <r>
      <rPr>
        <b/>
        <sz val="11"/>
        <color theme="1"/>
        <rFont val="Calibri"/>
        <family val="2"/>
        <charset val="204"/>
        <scheme val="minor"/>
      </rPr>
      <t>на строительство и реконструкцию (модернизацию)</t>
    </r>
    <r>
      <rPr>
        <sz val="11"/>
        <color theme="1"/>
        <rFont val="Calibri"/>
        <family val="2"/>
        <charset val="204"/>
        <scheme val="minor"/>
      </rPr>
      <t xml:space="preserve"> объектов питьевого водоснабжения</t>
    </r>
  </si>
  <si>
    <t>субсидии бюджетам муниципальных образований на софинансирование разработки проектно-сметной документации для строительства и реконструкции (модернизации) объектов питьевого водоснабжения</t>
  </si>
  <si>
    <r>
      <t>субсидий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</t>
    </r>
    <r>
      <rPr>
        <b/>
        <sz val="11"/>
        <color theme="1"/>
        <rFont val="Calibri"/>
        <family val="2"/>
        <charset val="204"/>
        <scheme val="minor"/>
      </rPr>
      <t xml:space="preserve"> детских школ искусств по видам искусств</t>
    </r>
  </si>
  <si>
    <r>
      <t>субсидии на обеспечение развития и укрепления материально-технической базы</t>
    </r>
    <r>
      <rPr>
        <b/>
        <sz val="11"/>
        <color theme="1"/>
        <rFont val="Calibri"/>
        <family val="2"/>
        <charset val="204"/>
        <scheme val="minor"/>
      </rPr>
      <t xml:space="preserve"> домов культуры в населенных пунктах с числом жителей до 50 тысяч человек</t>
    </r>
  </si>
  <si>
    <r>
      <t>субсидии на софинансирование мероприятия «</t>
    </r>
    <r>
      <rPr>
        <b/>
        <sz val="11"/>
        <color theme="1"/>
        <rFont val="Calibri"/>
        <family val="2"/>
        <charset val="204"/>
        <scheme val="minor"/>
      </rPr>
      <t>Оборудование контейнерных площадок для сбора твердых коммунальных отходов»</t>
    </r>
  </si>
  <si>
    <t>субсидий  на софинансирование разработки проектно-сметной документации для строительства внутрипоселковых газораспределительных сетей</t>
  </si>
  <si>
    <r>
      <t xml:space="preserve">субсидий </t>
    </r>
    <r>
      <rPr>
        <b/>
        <sz val="11"/>
        <color theme="1"/>
        <rFont val="Calibri"/>
        <family val="2"/>
        <charset val="204"/>
        <scheme val="minor"/>
      </rPr>
      <t xml:space="preserve">на  стимулирование программ развития жилищного строительства </t>
    </r>
    <r>
      <rPr>
        <sz val="11"/>
        <color theme="1"/>
        <rFont val="Calibri"/>
        <family val="2"/>
        <charset val="204"/>
        <scheme val="minor"/>
      </rPr>
      <t>субъектов Российской Федерации в рамках подпрограммы «Стимулирования развития жилищного строительства на территории области» государственной программы «Обеспечение доступным и качественным жильем населения Амурской области»</t>
    </r>
  </si>
  <si>
    <t>субсидии на обустройство автомобильных дорог и обеспечение условий для безопасного дорожного движения на территории Амурской области</t>
  </si>
  <si>
    <t>субсидий бюджетам местным бюджетам на финансовое обеспечение государственного полномочия Амурской области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</si>
  <si>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Итого субсидий</t>
  </si>
  <si>
    <r>
      <t>Субвенции на осуществление переданных государственных полномочий по составлению (изменению, дополнению) списков кандидатов</t>
    </r>
    <r>
      <rPr>
        <b/>
        <sz val="11"/>
        <color theme="1"/>
        <rFont val="Calibri"/>
        <family val="2"/>
        <charset val="204"/>
        <scheme val="minor"/>
      </rPr>
      <t xml:space="preserve"> в присяжные заседатели ф</t>
    </r>
    <r>
      <rPr>
        <sz val="11"/>
        <color theme="1"/>
        <rFont val="Calibri"/>
        <family val="2"/>
        <charset val="204"/>
        <scheme val="minor"/>
      </rPr>
      <t>едеральных судов общей юрисдикции в РФ</t>
    </r>
  </si>
  <si>
    <r>
      <t xml:space="preserve"> субвенции на финансовое обеспечение государственных полномочий по организационному обеспечению деятельности </t>
    </r>
    <r>
      <rPr>
        <b/>
        <sz val="11"/>
        <color theme="1"/>
        <rFont val="Calibri"/>
        <family val="2"/>
        <charset val="204"/>
        <scheme val="minor"/>
      </rPr>
      <t xml:space="preserve">административных комиссий </t>
    </r>
  </si>
  <si>
    <t>субвенции на 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</t>
  </si>
  <si>
    <r>
      <t xml:space="preserve">субвенций на финансовое обеспечение государственных полномочий по компенсации выпадающих доходов </t>
    </r>
    <r>
      <rPr>
        <b/>
        <sz val="11"/>
        <color theme="1"/>
        <rFont val="Calibri"/>
        <family val="2"/>
        <charset val="204"/>
        <scheme val="minor"/>
      </rPr>
      <t>теплоснабжающих организаций</t>
    </r>
  </si>
  <si>
    <t>субвенций местным бюджетам на финансовое обеспечение государственных полномочий по компенсации выпадающих доходов теплоснабжающим организациям, осуществляющим производство тепловой энергии в режиме комбинированной выработки электрической и тепловой энергии, возникающих в результате реализации тепловой энергии по льготным тарифам</t>
  </si>
  <si>
    <t>субвенции на финансовое обеспечение 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от 25.10.2002  № 125-ФЗ «О жилищных субсидиях гражданам, выезжающим из районов Крайнего Севера и приравненных к ним  местностей»</t>
  </si>
  <si>
    <r>
      <t xml:space="preserve">субвенций  на финансовое обеспечение государственного полномочия Амурской области по выплате ежемесячного денежного вознаграждения </t>
    </r>
    <r>
      <rPr>
        <b/>
        <sz val="11"/>
        <color theme="1"/>
        <rFont val="Calibri"/>
        <family val="2"/>
        <charset val="204"/>
        <scheme val="minor"/>
      </rPr>
      <t xml:space="preserve">за классное руководство </t>
    </r>
    <r>
      <rPr>
        <sz val="11"/>
        <color theme="1"/>
        <rFont val="Calibri"/>
        <family val="2"/>
        <charset val="204"/>
        <scheme val="minor"/>
      </rPr>
      <t>педагогическим работникам муниципальных общеобразовательных организаций</t>
    </r>
  </si>
  <si>
    <t xml:space="preserve"> В том числе: в части выплаты разницы в районных коэффициентах и финансового обеспечения затрат  по организации осуществления государственного полномочия</t>
  </si>
  <si>
    <r>
      <t>субсидий бюджетам местным бюджетам на финансовое обеспечение государственного полномочия Амурской области по организации бесплатного</t>
    </r>
    <r>
      <rPr>
        <b/>
        <sz val="11"/>
        <color theme="1"/>
        <rFont val="Calibri"/>
        <family val="2"/>
        <charset val="204"/>
        <scheme val="minor"/>
      </rPr>
      <t xml:space="preserve"> горячего питания обучающихся</t>
    </r>
    <r>
      <rPr>
        <sz val="11"/>
        <color theme="1"/>
        <rFont val="Calibri"/>
        <family val="2"/>
        <charset val="204"/>
        <scheme val="minor"/>
      </rPr>
      <t>, получающих начальное общее образование в муниципальных образовательных организациях</t>
    </r>
  </si>
  <si>
    <t>в том числе: в части финансового обеспечения материальных средств для осуществления государственного полномочия</t>
  </si>
  <si>
    <r>
      <t xml:space="preserve">субвенции на финансовое обеспечение переданных государственных полномочий по созданию и организации деятельности муниципальных </t>
    </r>
    <r>
      <rPr>
        <b/>
        <sz val="11"/>
        <color theme="1"/>
        <rFont val="Calibri"/>
        <family val="2"/>
        <charset val="204"/>
        <scheme val="minor"/>
      </rPr>
      <t xml:space="preserve"> комиссий по делам несовершеннолетних </t>
    </r>
    <r>
      <rPr>
        <sz val="11"/>
        <color theme="1"/>
        <rFont val="Calibri"/>
        <family val="2"/>
        <charset val="204"/>
        <scheme val="minor"/>
      </rPr>
      <t>и защите их прав</t>
    </r>
  </si>
  <si>
    <r>
      <t xml:space="preserve"> субвенцийна выплату</t>
    </r>
    <r>
      <rPr>
        <b/>
        <sz val="11"/>
        <color theme="1"/>
        <rFont val="Calibri"/>
        <family val="2"/>
        <charset val="204"/>
        <scheme val="minor"/>
      </rPr>
      <t xml:space="preserve"> компенсации части платы, взимаемой с родителей</t>
    </r>
    <r>
      <rPr>
        <sz val="11"/>
        <color theme="1"/>
        <rFont val="Calibri"/>
        <family val="2"/>
        <charset val="204"/>
        <scheme val="minor"/>
      </rPr>
      <t xml:space="preserve">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  </r>
  </si>
  <si>
    <r>
      <t>субвенций на финансовое обеспечение государственных полномочий Амурской области по назначению и выплате денежной выплаты</t>
    </r>
    <r>
      <rPr>
        <b/>
        <sz val="11"/>
        <color theme="1"/>
        <rFont val="Calibri"/>
        <family val="2"/>
        <charset val="204"/>
        <scheme val="minor"/>
      </rPr>
      <t xml:space="preserve"> при передаче ребенка на воспитание в семью</t>
    </r>
  </si>
  <si>
    <r>
      <t xml:space="preserve">субвенций на финансовое обеспечение государственных полномочий по выплатам лицам из числа детей-сирот и детей, оставшихся без попечения родителей, </t>
    </r>
    <r>
      <rPr>
        <b/>
        <sz val="11"/>
        <color theme="1"/>
        <rFont val="Calibri"/>
        <family val="2"/>
        <charset val="204"/>
        <scheme val="minor"/>
      </rPr>
      <t>достигшим 18 лет, но продолжающим обучение</t>
    </r>
    <r>
      <rPr>
        <sz val="11"/>
        <color theme="1"/>
        <rFont val="Calibri"/>
        <family val="2"/>
        <charset val="204"/>
        <scheme val="minor"/>
      </rPr>
      <t xml:space="preserve"> в муниципальной общеобразовательной организации, до окончания обучения</t>
    </r>
  </si>
  <si>
    <r>
      <t>субвенции  на финансовое обеспечение государственных полномочий Амурской области</t>
    </r>
    <r>
      <rPr>
        <b/>
        <sz val="11"/>
        <color theme="1"/>
        <rFont val="Calibri"/>
        <family val="2"/>
        <charset val="204"/>
        <scheme val="minor"/>
      </rPr>
      <t xml:space="preserve"> по выплате денежных средств на содержание детей, находящихся в семьях опекунов</t>
    </r>
    <r>
      <rPr>
        <sz val="11"/>
        <color theme="1"/>
        <rFont val="Calibri"/>
        <family val="2"/>
        <charset val="204"/>
        <scheme val="minor"/>
      </rPr>
      <t xml:space="preserve"> (попечителей) и в приемных семьях, а также вознаграждения приемным родителям (родителю)</t>
    </r>
  </si>
  <si>
    <r>
      <t xml:space="preserve">субвенций на финансовое обеспечение государственных полномочий по текущему или </t>
    </r>
    <r>
      <rPr>
        <b/>
        <sz val="11"/>
        <color theme="1"/>
        <rFont val="Calibri"/>
        <family val="2"/>
        <charset val="204"/>
        <scheme val="minor"/>
      </rPr>
      <t>капитальному ремонту жилых помещений</t>
    </r>
    <r>
      <rPr>
        <sz val="11"/>
        <color theme="1"/>
        <rFont val="Calibri"/>
        <family val="2"/>
        <charset val="204"/>
        <scheme val="minor"/>
      </rPr>
      <t xml:space="preserve">, расположенных на территории области и принадлежащих на праве собственности </t>
    </r>
    <r>
      <rPr>
        <b/>
        <sz val="11"/>
        <color theme="1"/>
        <rFont val="Calibri"/>
        <family val="2"/>
        <charset val="204"/>
        <scheme val="minor"/>
      </rPr>
      <t>детям-сиротам и детям</t>
    </r>
    <r>
      <rPr>
        <sz val="11"/>
        <color theme="1"/>
        <rFont val="Calibri"/>
        <family val="2"/>
        <charset val="204"/>
        <scheme val="minor"/>
      </rPr>
      <t>, оставшимся без попечения родителей, лицам из их числа</t>
    </r>
  </si>
  <si>
    <r>
      <t xml:space="preserve">субвенции финансовое обеспечение государственных полномочий по </t>
    </r>
    <r>
      <rPr>
        <b/>
        <sz val="11"/>
        <color theme="1"/>
        <rFont val="Calibri"/>
        <family val="2"/>
        <charset val="204"/>
        <scheme val="minor"/>
      </rPr>
      <t>предоставлению жилых помещений детям-сиротам</t>
    </r>
    <r>
      <rPr>
        <sz val="11"/>
        <color theme="1"/>
        <rFont val="Calibri"/>
        <family val="2"/>
        <charset val="204"/>
        <scheme val="minor"/>
      </rPr>
      <t xml:space="preserve"> и детям, оставшимся без попечения родителей, лицам из их числа по договорам найма специализированных жилых помещений</t>
    </r>
  </si>
  <si>
    <r>
      <t xml:space="preserve">субвенции на </t>
    </r>
    <r>
      <rPr>
        <b/>
        <sz val="11"/>
        <color theme="1"/>
        <rFont val="Calibri"/>
        <family val="2"/>
        <charset val="204"/>
        <scheme val="minor"/>
      </rPr>
      <t>финансовое обеспечение</t>
    </r>
    <r>
      <rPr>
        <sz val="11"/>
        <color theme="1"/>
        <rFont val="Calibri"/>
        <family val="2"/>
        <charset val="204"/>
        <scheme val="minor"/>
      </rPr>
      <t xml:space="preserve"> государственных полномочий по организации и осуществлению</t>
    </r>
    <r>
      <rPr>
        <b/>
        <sz val="11"/>
        <color theme="1"/>
        <rFont val="Calibri"/>
        <family val="2"/>
        <charset val="204"/>
        <scheme val="minor"/>
      </rPr>
      <t xml:space="preserve"> деятельности по опеке и попечительству в отношении несовершеннолетних лиц</t>
    </r>
  </si>
  <si>
    <r>
      <t>на финансовое обеспечение государственных полномочий по организации и осуществлению деятельности по</t>
    </r>
    <r>
      <rPr>
        <b/>
        <sz val="11"/>
        <color theme="1"/>
        <rFont val="Calibri"/>
        <family val="2"/>
        <charset val="204"/>
        <scheme val="minor"/>
      </rPr>
      <t xml:space="preserve"> опеке и попечительству в отношении совершеннолетних лиц, признанных судом недееспособными</t>
    </r>
    <r>
      <rPr>
        <sz val="11"/>
        <color theme="1"/>
        <rFont val="Calibri"/>
        <family val="2"/>
        <charset val="204"/>
        <scheme val="minor"/>
      </rPr>
      <t xml:space="preserve"> или ограниченными в дееспособности по основаниям, указанным в статьях 29 и 30 Гражданского кодекса Российской Федерации</t>
    </r>
  </si>
  <si>
    <t>Итого субвенций</t>
  </si>
  <si>
    <t>иные межбюджетных трансферов  на финансовое обеспечение дорожной деятельности в рамках национального проекта «Безопасные и качественные автомобильные дороги»</t>
  </si>
  <si>
    <t>ВСЕГО</t>
  </si>
  <si>
    <t xml:space="preserve">администрация </t>
  </si>
  <si>
    <t xml:space="preserve">мартынова </t>
  </si>
  <si>
    <t xml:space="preserve">кацель </t>
  </si>
  <si>
    <t>образование</t>
  </si>
  <si>
    <t>ЖКХ</t>
  </si>
  <si>
    <t>культура</t>
  </si>
  <si>
    <t>КУМИ</t>
  </si>
  <si>
    <t>ГОЧС</t>
  </si>
  <si>
    <t>кацель</t>
  </si>
  <si>
    <t>мартынова</t>
  </si>
  <si>
    <t>итого</t>
  </si>
  <si>
    <t xml:space="preserve">субвенций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</si>
  <si>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2,5,6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</si>
</sst>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.0_р_._-;\-* #,##0.0_р_._-;_-* &quot;-&quot;??_р_._-;_-@_-"/>
    <numFmt numFmtId="166" formatCode="#,##0.0"/>
    <numFmt numFmtId="167" formatCode="0.0"/>
    <numFmt numFmtId="168" formatCode="#,##0.0_ ;\-#,##0.0\ "/>
    <numFmt numFmtId="169" formatCode="_-* #,##0.0\ _₽_-;\-* #,##0.0\ _₽_-;_-* &quot;-&quot;??\ _₽_-;_-@_-"/>
    <numFmt numFmtId="170" formatCode="_-* #,##0.0\ _₽_-;\-* #,##0.0\ _₽_-;_-* &quot;-&quot;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name val="Times New Roman"/>
      <family val="1"/>
    </font>
    <font>
      <i/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top"/>
    </xf>
    <xf numFmtId="0" fontId="3" fillId="0" borderId="0" xfId="0" applyFont="1" applyFill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0" fillId="0" borderId="3" xfId="0" applyFill="1" applyBorder="1" applyAlignment="1">
      <alignment wrapText="1"/>
    </xf>
    <xf numFmtId="165" fontId="5" fillId="0" borderId="3" xfId="0" applyNumberFormat="1" applyFont="1" applyFill="1" applyBorder="1" applyAlignment="1">
      <alignment horizontal="right" vertical="top" wrapText="1"/>
    </xf>
    <xf numFmtId="165" fontId="5" fillId="2" borderId="3" xfId="1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center" vertical="top"/>
    </xf>
    <xf numFmtId="4" fontId="8" fillId="0" borderId="3" xfId="0" applyNumberFormat="1" applyFont="1" applyFill="1" applyBorder="1" applyAlignment="1">
      <alignment horizontal="center" vertical="top"/>
    </xf>
    <xf numFmtId="166" fontId="6" fillId="0" borderId="3" xfId="0" applyNumberFormat="1" applyFont="1" applyBorder="1" applyAlignment="1">
      <alignment horizontal="right" vertical="top"/>
    </xf>
    <xf numFmtId="166" fontId="6" fillId="0" borderId="3" xfId="0" applyNumberFormat="1" applyFont="1" applyFill="1" applyBorder="1" applyAlignment="1">
      <alignment horizontal="right" vertical="top"/>
    </xf>
    <xf numFmtId="166" fontId="5" fillId="0" borderId="3" xfId="0" applyNumberFormat="1" applyFont="1" applyBorder="1" applyAlignment="1">
      <alignment horizontal="right" vertical="center" wrapText="1"/>
    </xf>
    <xf numFmtId="166" fontId="5" fillId="0" borderId="3" xfId="0" applyNumberFormat="1" applyFont="1" applyBorder="1" applyAlignment="1">
      <alignment horizontal="right" vertical="center"/>
    </xf>
    <xf numFmtId="166" fontId="6" fillId="3" borderId="3" xfId="0" applyNumberFormat="1" applyFont="1" applyFill="1" applyBorder="1" applyAlignment="1">
      <alignment horizontal="right" vertical="top"/>
    </xf>
    <xf numFmtId="166" fontId="6" fillId="0" borderId="3" xfId="0" applyNumberFormat="1" applyFont="1" applyFill="1" applyBorder="1" applyAlignment="1">
      <alignment vertical="top"/>
    </xf>
    <xf numFmtId="166" fontId="6" fillId="0" borderId="3" xfId="2" applyNumberFormat="1" applyFont="1" applyFill="1" applyBorder="1" applyAlignment="1">
      <alignment horizontal="right" vertical="top"/>
    </xf>
    <xf numFmtId="166" fontId="6" fillId="0" borderId="3" xfId="2" applyNumberFormat="1" applyFont="1" applyBorder="1" applyAlignment="1">
      <alignment horizontal="right" vertical="top"/>
    </xf>
    <xf numFmtId="166" fontId="6" fillId="0" borderId="5" xfId="1" applyNumberFormat="1" applyFont="1" applyFill="1" applyBorder="1" applyAlignment="1">
      <alignment horizontal="right" vertical="top"/>
    </xf>
    <xf numFmtId="166" fontId="5" fillId="2" borderId="3" xfId="0" applyNumberFormat="1" applyFont="1" applyFill="1" applyBorder="1" applyAlignment="1">
      <alignment horizontal="right" vertical="top"/>
    </xf>
    <xf numFmtId="166" fontId="5" fillId="0" borderId="3" xfId="0" applyNumberFormat="1" applyFont="1" applyBorder="1" applyAlignment="1">
      <alignment horizontal="right" vertical="top"/>
    </xf>
    <xf numFmtId="167" fontId="6" fillId="0" borderId="5" xfId="1" applyNumberFormat="1" applyFont="1" applyFill="1" applyBorder="1" applyAlignment="1">
      <alignment horizontal="right" vertical="top"/>
    </xf>
    <xf numFmtId="166" fontId="6" fillId="0" borderId="3" xfId="0" applyNumberFormat="1" applyFont="1" applyFill="1" applyBorder="1" applyAlignment="1">
      <alignment horizontal="right" vertical="top" wrapText="1"/>
    </xf>
    <xf numFmtId="166" fontId="5" fillId="2" borderId="3" xfId="1" applyNumberFormat="1" applyFont="1" applyFill="1" applyBorder="1" applyAlignment="1">
      <alignment horizontal="right" vertical="top" wrapText="1"/>
    </xf>
    <xf numFmtId="166" fontId="5" fillId="2" borderId="3" xfId="1" applyNumberFormat="1" applyFont="1" applyFill="1" applyBorder="1" applyAlignment="1">
      <alignment horizontal="right" vertical="top"/>
    </xf>
    <xf numFmtId="168" fontId="9" fillId="2" borderId="3" xfId="1" applyNumberFormat="1" applyFont="1" applyFill="1" applyBorder="1" applyAlignment="1">
      <alignment horizontal="right" vertical="top" wrapText="1"/>
    </xf>
    <xf numFmtId="168" fontId="9" fillId="2" borderId="5" xfId="1" applyNumberFormat="1" applyFont="1" applyFill="1" applyBorder="1" applyAlignment="1">
      <alignment horizontal="right" vertical="top"/>
    </xf>
    <xf numFmtId="164" fontId="6" fillId="2" borderId="3" xfId="3" applyFont="1" applyFill="1" applyBorder="1" applyAlignment="1">
      <alignment horizontal="right" vertical="center"/>
    </xf>
    <xf numFmtId="169" fontId="6" fillId="0" borderId="5" xfId="1" applyNumberFormat="1" applyFont="1" applyFill="1" applyBorder="1" applyAlignment="1">
      <alignment horizontal="right" vertical="top"/>
    </xf>
    <xf numFmtId="166" fontId="6" fillId="0" borderId="3" xfId="0" applyNumberFormat="1" applyFont="1" applyBorder="1" applyAlignment="1">
      <alignment vertical="top"/>
    </xf>
    <xf numFmtId="166" fontId="5" fillId="2" borderId="3" xfId="0" applyNumberFormat="1" applyFont="1" applyFill="1" applyBorder="1" applyAlignment="1">
      <alignment horizontal="right" vertical="top" wrapText="1"/>
    </xf>
    <xf numFmtId="166" fontId="5" fillId="0" borderId="3" xfId="0" applyNumberFormat="1" applyFont="1" applyFill="1" applyBorder="1" applyAlignment="1">
      <alignment horizontal="right" vertical="top"/>
    </xf>
    <xf numFmtId="166" fontId="5" fillId="0" borderId="3" xfId="0" applyNumberFormat="1" applyFont="1" applyBorder="1" applyAlignment="1">
      <alignment horizontal="right" vertical="top" wrapText="1"/>
    </xf>
    <xf numFmtId="0" fontId="0" fillId="0" borderId="6" xfId="0" applyFill="1" applyBorder="1" applyAlignment="1">
      <alignment wrapText="1"/>
    </xf>
    <xf numFmtId="166" fontId="5" fillId="0" borderId="3" xfId="0" applyNumberFormat="1" applyFont="1" applyFill="1" applyBorder="1" applyAlignment="1">
      <alignment horizontal="right" vertical="top" wrapText="1"/>
    </xf>
    <xf numFmtId="166" fontId="6" fillId="3" borderId="5" xfId="1" applyNumberFormat="1" applyFont="1" applyFill="1" applyBorder="1" applyAlignment="1">
      <alignment horizontal="right" vertical="top" wrapText="1"/>
    </xf>
    <xf numFmtId="166" fontId="5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166" fontId="0" fillId="0" borderId="3" xfId="0" applyNumberFormat="1" applyFill="1" applyBorder="1" applyAlignment="1">
      <alignment vertical="top"/>
    </xf>
    <xf numFmtId="0" fontId="0" fillId="0" borderId="3" xfId="0" applyFill="1" applyBorder="1"/>
    <xf numFmtId="166" fontId="10" fillId="0" borderId="6" xfId="0" applyNumberFormat="1" applyFont="1" applyBorder="1" applyAlignment="1">
      <alignment horizontal="left" vertical="top"/>
    </xf>
    <xf numFmtId="165" fontId="11" fillId="0" borderId="3" xfId="0" applyNumberFormat="1" applyFont="1" applyFill="1" applyBorder="1"/>
    <xf numFmtId="166" fontId="10" fillId="0" borderId="3" xfId="0" applyNumberFormat="1" applyFont="1" applyBorder="1" applyAlignment="1">
      <alignment horizontal="right" vertical="top"/>
    </xf>
    <xf numFmtId="0" fontId="6" fillId="0" borderId="3" xfId="0" applyFont="1" applyFill="1" applyBorder="1" applyAlignment="1">
      <alignment horizontal="center" vertical="center"/>
    </xf>
    <xf numFmtId="0" fontId="0" fillId="2" borderId="3" xfId="0" applyFill="1" applyBorder="1"/>
    <xf numFmtId="166" fontId="12" fillId="0" borderId="3" xfId="0" applyNumberFormat="1" applyFont="1" applyFill="1" applyBorder="1" applyAlignment="1">
      <alignment horizontal="right" wrapText="1"/>
    </xf>
    <xf numFmtId="166" fontId="5" fillId="0" borderId="7" xfId="0" applyNumberFormat="1" applyFont="1" applyFill="1" applyBorder="1" applyAlignment="1">
      <alignment horizontal="right" vertical="top"/>
    </xf>
    <xf numFmtId="0" fontId="13" fillId="0" borderId="6" xfId="0" applyFont="1" applyFill="1" applyBorder="1" applyAlignment="1">
      <alignment wrapText="1"/>
    </xf>
    <xf numFmtId="166" fontId="14" fillId="0" borderId="6" xfId="0" applyNumberFormat="1" applyFont="1" applyFill="1" applyBorder="1" applyAlignment="1">
      <alignment horizontal="right" vertical="top"/>
    </xf>
    <xf numFmtId="0" fontId="13" fillId="0" borderId="0" xfId="0" applyFont="1"/>
    <xf numFmtId="166" fontId="14" fillId="2" borderId="3" xfId="0" applyNumberFormat="1" applyFont="1" applyFill="1" applyBorder="1" applyAlignment="1">
      <alignment horizontal="right" vertical="top"/>
    </xf>
    <xf numFmtId="168" fontId="6" fillId="0" borderId="3" xfId="1" applyNumberFormat="1" applyFont="1" applyFill="1" applyBorder="1" applyAlignment="1">
      <alignment horizontal="right" vertical="top"/>
    </xf>
    <xf numFmtId="0" fontId="13" fillId="0" borderId="5" xfId="0" applyFont="1" applyFill="1" applyBorder="1" applyAlignment="1">
      <alignment wrapText="1"/>
    </xf>
    <xf numFmtId="166" fontId="14" fillId="0" borderId="2" xfId="0" applyNumberFormat="1" applyFont="1" applyFill="1" applyBorder="1" applyAlignment="1">
      <alignment horizontal="right" vertical="top" wrapText="1"/>
    </xf>
    <xf numFmtId="166" fontId="6" fillId="2" borderId="3" xfId="0" applyNumberFormat="1" applyFont="1" applyFill="1" applyBorder="1" applyAlignment="1">
      <alignment vertical="top" wrapText="1"/>
    </xf>
    <xf numFmtId="0" fontId="0" fillId="0" borderId="3" xfId="0" applyFill="1" applyBorder="1" applyAlignment="1">
      <alignment vertical="top"/>
    </xf>
    <xf numFmtId="166" fontId="9" fillId="0" borderId="3" xfId="0" applyNumberFormat="1" applyFont="1" applyFill="1" applyBorder="1" applyAlignment="1">
      <alignment vertical="top"/>
    </xf>
    <xf numFmtId="166" fontId="9" fillId="2" borderId="3" xfId="0" applyNumberFormat="1" applyFont="1" applyFill="1" applyBorder="1" applyAlignment="1">
      <alignment vertical="top"/>
    </xf>
    <xf numFmtId="166" fontId="12" fillId="2" borderId="3" xfId="0" applyNumberFormat="1" applyFont="1" applyFill="1" applyBorder="1" applyAlignment="1">
      <alignment horizontal="right" vertical="top" wrapText="1"/>
    </xf>
    <xf numFmtId="0" fontId="0" fillId="2" borderId="0" xfId="0" applyFill="1"/>
    <xf numFmtId="166" fontId="15" fillId="0" borderId="6" xfId="0" applyNumberFormat="1" applyFont="1" applyFill="1" applyBorder="1" applyAlignment="1">
      <alignment horizontal="left" vertical="top" wrapText="1"/>
    </xf>
    <xf numFmtId="166" fontId="0" fillId="0" borderId="3" xfId="0" applyNumberFormat="1" applyFill="1" applyBorder="1"/>
    <xf numFmtId="166" fontId="15" fillId="0" borderId="3" xfId="0" applyNumberFormat="1" applyFont="1" applyFill="1" applyBorder="1" applyAlignment="1">
      <alignment horizontal="right" vertical="top" wrapText="1"/>
    </xf>
    <xf numFmtId="166" fontId="15" fillId="0" borderId="3" xfId="0" applyNumberFormat="1" applyFont="1" applyFill="1" applyBorder="1" applyAlignment="1">
      <alignment horizontal="left" vertical="top" wrapText="1"/>
    </xf>
    <xf numFmtId="170" fontId="16" fillId="0" borderId="8" xfId="0" applyNumberFormat="1" applyFont="1" applyFill="1" applyBorder="1"/>
    <xf numFmtId="0" fontId="0" fillId="0" borderId="0" xfId="0" applyFill="1" applyBorder="1"/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right"/>
    </xf>
    <xf numFmtId="166" fontId="17" fillId="0" borderId="3" xfId="0" applyNumberFormat="1" applyFont="1" applyFill="1" applyBorder="1" applyAlignment="1">
      <alignment horizontal="right" vertical="top" wrapText="1"/>
    </xf>
    <xf numFmtId="0" fontId="2" fillId="0" borderId="0" xfId="0" applyFont="1"/>
    <xf numFmtId="166" fontId="2" fillId="0" borderId="0" xfId="0" applyNumberFormat="1" applyFont="1"/>
    <xf numFmtId="0" fontId="2" fillId="0" borderId="0" xfId="0" applyFont="1" applyAlignment="1">
      <alignment vertical="top"/>
    </xf>
    <xf numFmtId="0" fontId="0" fillId="0" borderId="0" xfId="0" applyFill="1" applyAlignment="1">
      <alignment horizontal="right"/>
    </xf>
    <xf numFmtId="166" fontId="12" fillId="0" borderId="3" xfId="0" applyNumberFormat="1" applyFont="1" applyFill="1" applyBorder="1" applyAlignment="1">
      <alignment horizontal="right" vertical="top" wrapText="1"/>
    </xf>
    <xf numFmtId="166" fontId="0" fillId="0" borderId="0" xfId="0" applyNumberFormat="1"/>
    <xf numFmtId="166" fontId="12" fillId="0" borderId="9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 applyFill="1"/>
    <xf numFmtId="166" fontId="0" fillId="0" borderId="0" xfId="0" applyNumberFormat="1" applyFill="1"/>
    <xf numFmtId="164" fontId="0" fillId="0" borderId="0" xfId="0" applyNumberFormat="1"/>
    <xf numFmtId="165" fontId="0" fillId="0" borderId="0" xfId="0" applyNumberFormat="1" applyFill="1"/>
    <xf numFmtId="0" fontId="0" fillId="0" borderId="0" xfId="0" applyAlignment="1">
      <alignment horizontal="right"/>
    </xf>
    <xf numFmtId="170" fontId="0" fillId="0" borderId="0" xfId="0" applyNumberFormat="1" applyFill="1"/>
    <xf numFmtId="4" fontId="0" fillId="0" borderId="0" xfId="0" applyNumberFormat="1" applyFill="1"/>
    <xf numFmtId="0" fontId="0" fillId="0" borderId="1" xfId="0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0" fillId="4" borderId="0" xfId="0" applyFill="1" applyAlignment="1">
      <alignment vertical="top"/>
    </xf>
  </cellXfs>
  <cellStyles count="4">
    <cellStyle name="Обычный" xfId="0" builtinId="0"/>
    <cellStyle name="Обычный 3" xfId="2"/>
    <cellStyle name="Финансовый" xfId="1" builtinId="3"/>
    <cellStyle name="Финансов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zoomScale="90" zoomScaleNormal="9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L10" sqref="L10"/>
    </sheetView>
  </sheetViews>
  <sheetFormatPr defaultRowHeight="15" x14ac:dyDescent="0.25"/>
  <cols>
    <col min="1" max="1" width="7.140625" style="1" customWidth="1"/>
    <col min="2" max="2" width="51.28515625" style="3" customWidth="1"/>
    <col min="3" max="3" width="14.5703125" style="3" hidden="1" customWidth="1"/>
    <col min="4" max="4" width="9.140625" hidden="1" customWidth="1"/>
    <col min="5" max="7" width="15.5703125" bestFit="1" customWidth="1"/>
    <col min="8" max="8" width="9.140625" style="4"/>
  </cols>
  <sheetData>
    <row r="1" spans="1:8" ht="15.75" x14ac:dyDescent="0.25">
      <c r="B1" s="2" t="s">
        <v>0</v>
      </c>
    </row>
    <row r="3" spans="1:8" ht="15.75" thickBot="1" x14ac:dyDescent="0.3">
      <c r="C3" s="5"/>
      <c r="E3" s="92" t="s">
        <v>1</v>
      </c>
      <c r="F3" s="92"/>
      <c r="G3" s="92"/>
    </row>
    <row r="4" spans="1:8" ht="31.5" customHeight="1" x14ac:dyDescent="0.25">
      <c r="A4" s="93" t="s">
        <v>2</v>
      </c>
      <c r="B4" s="95" t="s">
        <v>3</v>
      </c>
      <c r="C4" s="6" t="s">
        <v>4</v>
      </c>
      <c r="E4" s="96" t="s">
        <v>5</v>
      </c>
      <c r="F4" s="98" t="s">
        <v>6</v>
      </c>
      <c r="G4" s="98"/>
    </row>
    <row r="5" spans="1:8" ht="15.75" customHeight="1" x14ac:dyDescent="0.25">
      <c r="A5" s="94"/>
      <c r="B5" s="95"/>
      <c r="C5" s="7" t="s">
        <v>7</v>
      </c>
      <c r="E5" s="97"/>
      <c r="F5" s="8" t="s">
        <v>8</v>
      </c>
      <c r="G5" s="9" t="s">
        <v>9</v>
      </c>
    </row>
    <row r="6" spans="1:8" ht="45" x14ac:dyDescent="0.25">
      <c r="A6" s="10">
        <v>39</v>
      </c>
      <c r="B6" s="11" t="s">
        <v>10</v>
      </c>
      <c r="C6" s="12">
        <v>73.7</v>
      </c>
      <c r="E6" s="13">
        <v>3010.8</v>
      </c>
      <c r="F6" s="13">
        <v>3010.8</v>
      </c>
      <c r="G6" s="13">
        <v>3010.8</v>
      </c>
      <c r="H6" s="4">
        <v>6</v>
      </c>
    </row>
    <row r="7" spans="1:8" ht="45" x14ac:dyDescent="0.25">
      <c r="A7" s="14">
        <v>40</v>
      </c>
      <c r="B7" s="11" t="s">
        <v>11</v>
      </c>
      <c r="C7" s="15">
        <v>118858.5</v>
      </c>
      <c r="E7" s="16">
        <v>119088.7</v>
      </c>
      <c r="F7" s="16">
        <v>118858.5</v>
      </c>
      <c r="G7" s="16">
        <v>118858.5</v>
      </c>
      <c r="H7" s="4">
        <v>5</v>
      </c>
    </row>
    <row r="8" spans="1:8" ht="60" x14ac:dyDescent="0.25">
      <c r="A8" s="14">
        <v>49</v>
      </c>
      <c r="B8" s="11" t="s">
        <v>12</v>
      </c>
      <c r="C8" s="17">
        <v>23500</v>
      </c>
      <c r="E8" s="18">
        <v>23500</v>
      </c>
      <c r="F8" s="19">
        <v>0</v>
      </c>
      <c r="G8" s="19">
        <v>0</v>
      </c>
      <c r="H8" s="4">
        <v>2</v>
      </c>
    </row>
    <row r="9" spans="1:8" ht="45" x14ac:dyDescent="0.25">
      <c r="A9" s="14">
        <v>52</v>
      </c>
      <c r="B9" s="11" t="s">
        <v>13</v>
      </c>
      <c r="C9" s="17">
        <v>381576.2</v>
      </c>
      <c r="E9" s="20">
        <v>90675.1</v>
      </c>
      <c r="F9" s="20">
        <v>221840</v>
      </c>
      <c r="G9" s="20">
        <v>221840</v>
      </c>
      <c r="H9" s="99">
        <v>2</v>
      </c>
    </row>
    <row r="10" spans="1:8" ht="30" x14ac:dyDescent="0.25">
      <c r="A10" s="14">
        <v>54</v>
      </c>
      <c r="B10" s="11" t="s">
        <v>14</v>
      </c>
      <c r="C10" s="17">
        <v>104628.2</v>
      </c>
      <c r="E10" s="21">
        <v>104986.3</v>
      </c>
      <c r="F10" s="21">
        <f>E10</f>
        <v>104986.3</v>
      </c>
      <c r="G10" s="21">
        <v>0</v>
      </c>
      <c r="H10" s="4">
        <v>2</v>
      </c>
    </row>
    <row r="11" spans="1:8" ht="30" x14ac:dyDescent="0.25">
      <c r="A11" s="14">
        <v>56</v>
      </c>
      <c r="B11" s="11" t="s">
        <v>15</v>
      </c>
      <c r="C11" s="22">
        <v>10247.299999999999</v>
      </c>
      <c r="E11" s="23">
        <v>9536.4</v>
      </c>
      <c r="F11" s="23">
        <v>9407.5</v>
      </c>
      <c r="G11" s="23">
        <v>0</v>
      </c>
      <c r="H11" s="4">
        <v>12</v>
      </c>
    </row>
    <row r="12" spans="1:8" ht="45" x14ac:dyDescent="0.25">
      <c r="A12" s="14">
        <v>61</v>
      </c>
      <c r="B12" s="11" t="s">
        <v>16</v>
      </c>
      <c r="C12" s="24">
        <v>28200</v>
      </c>
      <c r="E12" s="25">
        <v>18048</v>
      </c>
      <c r="F12" s="25">
        <v>18048</v>
      </c>
      <c r="G12" s="26">
        <v>0</v>
      </c>
      <c r="H12" s="4">
        <v>7</v>
      </c>
    </row>
    <row r="13" spans="1:8" ht="45" x14ac:dyDescent="0.25">
      <c r="A13" s="14">
        <v>63</v>
      </c>
      <c r="B13" s="11" t="s">
        <v>17</v>
      </c>
      <c r="C13" s="27">
        <v>0</v>
      </c>
      <c r="E13" s="25">
        <v>2646.2</v>
      </c>
      <c r="F13" s="25">
        <v>16009.6</v>
      </c>
      <c r="G13" s="25">
        <v>0</v>
      </c>
      <c r="H13" s="4">
        <v>7</v>
      </c>
    </row>
    <row r="14" spans="1:8" ht="30" x14ac:dyDescent="0.25">
      <c r="A14" s="14">
        <v>64</v>
      </c>
      <c r="B14" s="11" t="s">
        <v>18</v>
      </c>
      <c r="C14" s="28">
        <v>0</v>
      </c>
      <c r="E14" s="29">
        <v>0</v>
      </c>
      <c r="F14" s="30">
        <v>2500</v>
      </c>
      <c r="G14" s="30">
        <v>0</v>
      </c>
      <c r="H14" s="4">
        <v>7</v>
      </c>
    </row>
    <row r="15" spans="1:8" ht="60" x14ac:dyDescent="0.25">
      <c r="A15" s="14">
        <v>65</v>
      </c>
      <c r="B15" s="11" t="s">
        <v>19</v>
      </c>
      <c r="C15" s="28"/>
      <c r="E15" s="31">
        <v>1835.6</v>
      </c>
      <c r="F15" s="32">
        <v>242.5</v>
      </c>
      <c r="G15" s="32">
        <v>3477.2</v>
      </c>
      <c r="H15" s="4">
        <v>7</v>
      </c>
    </row>
    <row r="16" spans="1:8" ht="60" x14ac:dyDescent="0.25">
      <c r="A16" s="14">
        <v>66</v>
      </c>
      <c r="B16" s="11" t="s">
        <v>20</v>
      </c>
      <c r="C16" s="28"/>
      <c r="E16" s="33">
        <v>2000</v>
      </c>
      <c r="F16" s="33">
        <v>2000</v>
      </c>
      <c r="G16" s="33">
        <v>2000</v>
      </c>
      <c r="H16" s="4">
        <v>7</v>
      </c>
    </row>
    <row r="17" spans="1:8" ht="75" x14ac:dyDescent="0.25">
      <c r="A17" s="14">
        <v>68</v>
      </c>
      <c r="B17" s="11" t="s">
        <v>21</v>
      </c>
      <c r="C17" s="22">
        <v>630082.1</v>
      </c>
      <c r="E17" s="26">
        <v>630092.1</v>
      </c>
      <c r="F17" s="26">
        <v>0</v>
      </c>
      <c r="G17" s="26">
        <v>0</v>
      </c>
      <c r="H17" s="4">
        <v>2</v>
      </c>
    </row>
    <row r="18" spans="1:8" ht="90" x14ac:dyDescent="0.25">
      <c r="A18" s="14">
        <v>70</v>
      </c>
      <c r="B18" s="11" t="s">
        <v>22</v>
      </c>
      <c r="C18" s="34">
        <v>4309.8999999999996</v>
      </c>
      <c r="E18" s="25">
        <v>4270</v>
      </c>
      <c r="F18" s="25">
        <v>4270</v>
      </c>
      <c r="G18" s="25">
        <v>4270</v>
      </c>
      <c r="H18" s="4">
        <v>7</v>
      </c>
    </row>
    <row r="19" spans="1:8" ht="90" x14ac:dyDescent="0.25">
      <c r="A19" s="14">
        <v>71</v>
      </c>
      <c r="B19" s="11" t="s">
        <v>23</v>
      </c>
      <c r="C19" s="34"/>
      <c r="E19" s="16">
        <v>115000</v>
      </c>
      <c r="F19" s="35">
        <v>0</v>
      </c>
      <c r="G19" s="16">
        <v>0</v>
      </c>
    </row>
    <row r="20" spans="1:8" ht="75" x14ac:dyDescent="0.25">
      <c r="A20" s="14">
        <v>72</v>
      </c>
      <c r="B20" s="11" t="s">
        <v>24</v>
      </c>
      <c r="C20" s="34">
        <v>7491.5</v>
      </c>
      <c r="E20" s="25">
        <v>9063.6</v>
      </c>
      <c r="F20" s="25">
        <v>9082.6</v>
      </c>
      <c r="G20" s="25">
        <v>9106.2000000000007</v>
      </c>
      <c r="H20" s="4">
        <v>7</v>
      </c>
    </row>
    <row r="21" spans="1:8" ht="45" x14ac:dyDescent="0.25">
      <c r="A21" s="14">
        <v>73</v>
      </c>
      <c r="B21" s="11" t="s">
        <v>25</v>
      </c>
      <c r="C21" s="34"/>
      <c r="E21" s="36">
        <v>0</v>
      </c>
      <c r="F21" s="36">
        <v>3522</v>
      </c>
      <c r="G21" s="36">
        <v>0</v>
      </c>
      <c r="H21" s="4">
        <v>8</v>
      </c>
    </row>
    <row r="22" spans="1:8" ht="120" x14ac:dyDescent="0.25">
      <c r="A22" s="14">
        <v>74</v>
      </c>
      <c r="B22" s="11" t="s">
        <v>26</v>
      </c>
      <c r="C22" s="34"/>
      <c r="E22" s="36">
        <v>0</v>
      </c>
      <c r="F22" s="36">
        <v>28590.5</v>
      </c>
      <c r="G22" s="36">
        <v>0</v>
      </c>
      <c r="H22" s="4">
        <v>8</v>
      </c>
    </row>
    <row r="23" spans="1:8" ht="90" x14ac:dyDescent="0.25">
      <c r="A23" s="14">
        <v>77</v>
      </c>
      <c r="B23" s="11" t="s">
        <v>27</v>
      </c>
      <c r="C23" s="37">
        <v>9776</v>
      </c>
      <c r="E23" s="38">
        <v>9776</v>
      </c>
      <c r="F23" s="38">
        <v>9776</v>
      </c>
      <c r="G23" s="38">
        <v>9776</v>
      </c>
      <c r="H23" s="4">
        <v>12</v>
      </c>
    </row>
    <row r="24" spans="1:8" ht="45" x14ac:dyDescent="0.25">
      <c r="A24" s="14">
        <v>80</v>
      </c>
      <c r="B24" s="11" t="s">
        <v>28</v>
      </c>
      <c r="C24" s="37">
        <v>16044.7</v>
      </c>
      <c r="E24" s="26">
        <v>14971.7</v>
      </c>
      <c r="F24" s="26">
        <v>1871.7</v>
      </c>
      <c r="G24" s="26">
        <v>1878</v>
      </c>
      <c r="H24" s="4">
        <v>2</v>
      </c>
    </row>
    <row r="25" spans="1:8" ht="105" x14ac:dyDescent="0.25">
      <c r="A25" s="14">
        <v>81</v>
      </c>
      <c r="B25" s="39" t="s">
        <v>29</v>
      </c>
      <c r="C25" s="21">
        <v>94000</v>
      </c>
      <c r="E25" s="26">
        <v>257814.1</v>
      </c>
      <c r="F25" s="26">
        <v>94000</v>
      </c>
      <c r="G25" s="26">
        <v>1891745.4</v>
      </c>
      <c r="H25" s="4">
        <v>2</v>
      </c>
    </row>
    <row r="26" spans="1:8" ht="135" x14ac:dyDescent="0.25">
      <c r="A26" s="14">
        <v>83</v>
      </c>
      <c r="B26" s="39" t="s">
        <v>30</v>
      </c>
      <c r="C26" s="21">
        <v>188000</v>
      </c>
      <c r="E26" s="26">
        <v>188000</v>
      </c>
      <c r="F26" s="26">
        <v>838838</v>
      </c>
      <c r="G26" s="26">
        <v>0</v>
      </c>
      <c r="H26" s="4">
        <v>2</v>
      </c>
    </row>
    <row r="27" spans="1:8" ht="45" x14ac:dyDescent="0.25">
      <c r="A27" s="14">
        <v>84</v>
      </c>
      <c r="B27" s="39" t="s">
        <v>31</v>
      </c>
      <c r="C27" s="40">
        <v>28367</v>
      </c>
      <c r="E27" s="41">
        <v>31162</v>
      </c>
      <c r="F27" s="41">
        <v>23525</v>
      </c>
      <c r="G27" s="41">
        <v>0</v>
      </c>
      <c r="H27" s="4">
        <v>2</v>
      </c>
    </row>
    <row r="28" spans="1:8" ht="75" x14ac:dyDescent="0.25">
      <c r="A28" s="14">
        <v>85</v>
      </c>
      <c r="B28" s="39" t="s">
        <v>32</v>
      </c>
      <c r="C28" s="37">
        <v>310758.59999999998</v>
      </c>
      <c r="E28" s="26">
        <v>237774.5</v>
      </c>
      <c r="F28" s="26">
        <v>281216.2</v>
      </c>
      <c r="G28" s="26">
        <v>218133.2</v>
      </c>
      <c r="H28" s="99" t="s">
        <v>78</v>
      </c>
    </row>
    <row r="29" spans="1:8" ht="30" hidden="1" customHeight="1" x14ac:dyDescent="0.25">
      <c r="A29" s="14"/>
      <c r="B29" s="39" t="s">
        <v>33</v>
      </c>
      <c r="C29" s="17">
        <v>0</v>
      </c>
    </row>
    <row r="30" spans="1:8" ht="60" hidden="1" customHeight="1" x14ac:dyDescent="0.25">
      <c r="A30" s="14"/>
      <c r="B30" s="39" t="s">
        <v>34</v>
      </c>
      <c r="C30" s="17">
        <v>4390.1000000000004</v>
      </c>
    </row>
    <row r="31" spans="1:8" ht="60" hidden="1" customHeight="1" x14ac:dyDescent="0.25">
      <c r="A31" s="14"/>
      <c r="B31" s="39" t="s">
        <v>35</v>
      </c>
      <c r="C31" s="17"/>
    </row>
    <row r="32" spans="1:8" ht="75" hidden="1" customHeight="1" x14ac:dyDescent="0.25">
      <c r="A32" s="14"/>
      <c r="B32" s="39" t="s">
        <v>36</v>
      </c>
      <c r="C32" s="28">
        <v>0</v>
      </c>
    </row>
    <row r="33" spans="1:8" ht="60" hidden="1" customHeight="1" x14ac:dyDescent="0.25">
      <c r="A33" s="14"/>
      <c r="B33" s="39" t="s">
        <v>37</v>
      </c>
      <c r="C33" s="28">
        <v>0</v>
      </c>
    </row>
    <row r="34" spans="1:8" ht="45" hidden="1" customHeight="1" x14ac:dyDescent="0.25">
      <c r="A34" s="14"/>
      <c r="B34" s="39" t="s">
        <v>38</v>
      </c>
      <c r="C34" s="40">
        <v>958.4</v>
      </c>
    </row>
    <row r="35" spans="1:8" ht="45" hidden="1" customHeight="1" x14ac:dyDescent="0.25">
      <c r="A35" s="14"/>
      <c r="B35" s="39" t="s">
        <v>39</v>
      </c>
      <c r="C35" s="17">
        <v>0</v>
      </c>
    </row>
    <row r="36" spans="1:8" ht="120" hidden="1" customHeight="1" x14ac:dyDescent="0.25">
      <c r="A36" s="14"/>
      <c r="B36" s="39" t="s">
        <v>40</v>
      </c>
      <c r="C36" s="21">
        <v>0</v>
      </c>
    </row>
    <row r="37" spans="1:8" ht="45" hidden="1" customHeight="1" x14ac:dyDescent="0.25">
      <c r="A37" s="14"/>
      <c r="B37" s="39" t="s">
        <v>41</v>
      </c>
      <c r="C37" s="42">
        <v>0</v>
      </c>
    </row>
    <row r="38" spans="1:8" ht="90" hidden="1" customHeight="1" x14ac:dyDescent="0.25">
      <c r="A38" s="14"/>
      <c r="B38" s="43" t="s">
        <v>42</v>
      </c>
      <c r="C38" s="44">
        <v>0</v>
      </c>
    </row>
    <row r="39" spans="1:8" ht="15" hidden="1" customHeight="1" x14ac:dyDescent="0.25">
      <c r="A39" s="14"/>
      <c r="B39" s="39"/>
      <c r="C39" s="45"/>
    </row>
    <row r="40" spans="1:8" ht="15.75" x14ac:dyDescent="0.25">
      <c r="A40" s="14"/>
      <c r="B40" s="46" t="s">
        <v>43</v>
      </c>
      <c r="C40" s="47">
        <f t="shared" ref="C40" si="0">SUM(C6:C39)</f>
        <v>1961262.1999999997</v>
      </c>
      <c r="E40" s="48">
        <f>SUM(E6:E39)</f>
        <v>1873251.1</v>
      </c>
      <c r="F40" s="48">
        <f t="shared" ref="F40:G40" si="1">SUM(F6:F39)</f>
        <v>1791595.2</v>
      </c>
      <c r="G40" s="48">
        <f t="shared" si="1"/>
        <v>2484095.3000000003</v>
      </c>
    </row>
    <row r="41" spans="1:8" x14ac:dyDescent="0.25">
      <c r="C41" s="45"/>
    </row>
    <row r="42" spans="1:8" x14ac:dyDescent="0.25">
      <c r="C42" s="45"/>
    </row>
    <row r="43" spans="1:8" ht="75" x14ac:dyDescent="0.25">
      <c r="A43" s="14">
        <v>17</v>
      </c>
      <c r="B43" s="39" t="s">
        <v>44</v>
      </c>
      <c r="C43" s="49">
        <v>462.4</v>
      </c>
      <c r="E43" s="50">
        <v>462.4</v>
      </c>
      <c r="F43" s="50">
        <v>14.6</v>
      </c>
      <c r="G43" s="50">
        <v>0</v>
      </c>
      <c r="H43" s="4">
        <v>2</v>
      </c>
    </row>
    <row r="44" spans="1:8" ht="60" x14ac:dyDescent="0.25">
      <c r="A44" s="14">
        <v>18</v>
      </c>
      <c r="B44" s="39" t="s">
        <v>45</v>
      </c>
      <c r="C44" s="51">
        <v>2048.3000000000002</v>
      </c>
      <c r="E44" s="50">
        <v>3868.3</v>
      </c>
      <c r="F44" s="50">
        <v>3094.7</v>
      </c>
      <c r="G44" s="50">
        <v>2321</v>
      </c>
      <c r="H44" s="4">
        <v>2</v>
      </c>
    </row>
    <row r="45" spans="1:8" ht="75" x14ac:dyDescent="0.25">
      <c r="A45" s="14">
        <v>19</v>
      </c>
      <c r="B45" s="39" t="s">
        <v>46</v>
      </c>
      <c r="C45" s="37">
        <v>4151</v>
      </c>
      <c r="E45" s="37">
        <v>4251.3</v>
      </c>
      <c r="F45" s="37">
        <v>4251.3</v>
      </c>
      <c r="G45" s="37">
        <v>4251.3</v>
      </c>
      <c r="H45" s="4">
        <v>5</v>
      </c>
    </row>
    <row r="46" spans="1:8" ht="60" x14ac:dyDescent="0.25">
      <c r="A46" s="14">
        <v>20</v>
      </c>
      <c r="B46" s="39" t="s">
        <v>47</v>
      </c>
      <c r="C46" s="17">
        <v>173506.2</v>
      </c>
      <c r="E46" s="20">
        <v>151446</v>
      </c>
      <c r="F46" s="20">
        <v>151446</v>
      </c>
      <c r="G46" s="20">
        <v>151446</v>
      </c>
      <c r="H46" s="4">
        <v>5</v>
      </c>
    </row>
    <row r="47" spans="1:8" ht="120" x14ac:dyDescent="0.25">
      <c r="A47" s="14">
        <v>21</v>
      </c>
      <c r="B47" s="39" t="s">
        <v>48</v>
      </c>
      <c r="C47" s="17">
        <v>95482.8</v>
      </c>
      <c r="E47" s="37">
        <v>44738.1</v>
      </c>
      <c r="F47" s="37">
        <v>44738.1</v>
      </c>
      <c r="G47" s="37">
        <v>44738.1</v>
      </c>
      <c r="H47" s="99">
        <v>5</v>
      </c>
    </row>
    <row r="48" spans="1:8" ht="150" x14ac:dyDescent="0.25">
      <c r="A48" s="14">
        <v>22</v>
      </c>
      <c r="B48" s="39" t="s">
        <v>49</v>
      </c>
      <c r="C48" s="37">
        <v>2.6</v>
      </c>
      <c r="E48" s="26">
        <v>2.1</v>
      </c>
      <c r="F48" s="26">
        <v>2.1</v>
      </c>
      <c r="G48" s="26">
        <v>2.1</v>
      </c>
      <c r="H48" s="4">
        <v>12</v>
      </c>
    </row>
    <row r="49" spans="1:8" ht="90" x14ac:dyDescent="0.25">
      <c r="A49" s="14">
        <v>23</v>
      </c>
      <c r="B49" s="39" t="s">
        <v>50</v>
      </c>
      <c r="C49" s="52">
        <f>131358.8+10158.4</f>
        <v>141517.19999999998</v>
      </c>
      <c r="E49" s="25">
        <f>131358.8+10158.4</f>
        <v>141517.19999999998</v>
      </c>
      <c r="F49" s="25">
        <f>131358.8+10158.4</f>
        <v>141517.19999999998</v>
      </c>
      <c r="G49" s="25">
        <v>0</v>
      </c>
      <c r="H49" s="4">
        <v>7</v>
      </c>
    </row>
    <row r="50" spans="1:8" ht="62.25" customHeight="1" x14ac:dyDescent="0.25">
      <c r="A50" s="14"/>
      <c r="B50" s="53" t="s">
        <v>51</v>
      </c>
      <c r="C50" s="54"/>
      <c r="D50" s="55"/>
      <c r="E50" s="56">
        <v>10158.4</v>
      </c>
      <c r="F50" s="56">
        <v>10158.040000000001</v>
      </c>
      <c r="G50" s="56"/>
    </row>
    <row r="51" spans="1:8" ht="173.25" customHeight="1" x14ac:dyDescent="0.25">
      <c r="A51" s="14">
        <v>24</v>
      </c>
      <c r="B51" s="39" t="s">
        <v>77</v>
      </c>
      <c r="C51" s="57">
        <v>1910535.7</v>
      </c>
      <c r="E51" s="25">
        <v>1986953.9</v>
      </c>
      <c r="F51" s="25">
        <v>2109204</v>
      </c>
      <c r="G51" s="25">
        <v>2154605.1</v>
      </c>
      <c r="H51" s="4">
        <v>7</v>
      </c>
    </row>
    <row r="52" spans="1:8" ht="90" x14ac:dyDescent="0.25">
      <c r="A52" s="14">
        <v>25</v>
      </c>
      <c r="B52" s="11" t="s">
        <v>52</v>
      </c>
      <c r="C52" s="42">
        <f>142333.7+1423.3</f>
        <v>143757</v>
      </c>
      <c r="E52" s="25">
        <f>151662.8+1516.6</f>
        <v>153179.4</v>
      </c>
      <c r="F52" s="25">
        <f>151662.8+1516.6</f>
        <v>153179.4</v>
      </c>
      <c r="G52" s="25">
        <f>1516.6</f>
        <v>1516.6</v>
      </c>
      <c r="H52" s="4">
        <v>7</v>
      </c>
    </row>
    <row r="53" spans="1:8" ht="45" x14ac:dyDescent="0.25">
      <c r="A53" s="14"/>
      <c r="B53" s="58" t="s">
        <v>53</v>
      </c>
      <c r="C53" s="59"/>
      <c r="D53" s="55"/>
      <c r="E53" s="56">
        <v>1516.6</v>
      </c>
      <c r="F53" s="56">
        <v>1516.6</v>
      </c>
      <c r="G53" s="56">
        <v>1516.6</v>
      </c>
    </row>
    <row r="54" spans="1:8" ht="61.5" customHeight="1" x14ac:dyDescent="0.25">
      <c r="A54" s="14">
        <v>26</v>
      </c>
      <c r="B54" s="39" t="s">
        <v>54</v>
      </c>
      <c r="C54" s="57">
        <v>3144.3</v>
      </c>
      <c r="E54" s="25">
        <v>3144.3</v>
      </c>
      <c r="F54" s="25">
        <v>3144.3</v>
      </c>
      <c r="G54" s="25">
        <v>3144.3</v>
      </c>
      <c r="H54" s="4">
        <v>2</v>
      </c>
    </row>
    <row r="55" spans="1:8" ht="75" x14ac:dyDescent="0.25">
      <c r="A55" s="14">
        <v>27</v>
      </c>
      <c r="B55" s="39" t="s">
        <v>55</v>
      </c>
      <c r="C55" s="57">
        <v>134442.70000000001</v>
      </c>
      <c r="E55" s="25">
        <v>139207.20000000001</v>
      </c>
      <c r="F55" s="25">
        <v>139207.20000000001</v>
      </c>
      <c r="G55" s="25">
        <v>139207.20000000001</v>
      </c>
      <c r="H55" s="4">
        <v>7</v>
      </c>
    </row>
    <row r="56" spans="1:8" ht="60" x14ac:dyDescent="0.25">
      <c r="A56" s="14">
        <v>29</v>
      </c>
      <c r="B56" s="39" t="s">
        <v>56</v>
      </c>
      <c r="C56" s="17">
        <v>7029.1</v>
      </c>
      <c r="E56" s="60">
        <v>8280.1</v>
      </c>
      <c r="F56" s="60">
        <v>8576.4</v>
      </c>
      <c r="G56" s="60">
        <v>8792.5</v>
      </c>
      <c r="H56" s="4">
        <v>7</v>
      </c>
    </row>
    <row r="57" spans="1:8" ht="105" x14ac:dyDescent="0.25">
      <c r="A57" s="14">
        <v>30</v>
      </c>
      <c r="B57" s="39" t="s">
        <v>57</v>
      </c>
      <c r="C57" s="61">
        <v>273.5</v>
      </c>
      <c r="E57" s="25">
        <v>343.6</v>
      </c>
      <c r="F57" s="25">
        <v>355.6</v>
      </c>
      <c r="G57" s="25">
        <v>355.6</v>
      </c>
      <c r="H57" s="4">
        <v>7</v>
      </c>
    </row>
    <row r="58" spans="1:8" ht="90" x14ac:dyDescent="0.25">
      <c r="A58" s="14">
        <v>31</v>
      </c>
      <c r="B58" s="39" t="s">
        <v>58</v>
      </c>
      <c r="C58" s="37">
        <v>56358.5</v>
      </c>
      <c r="E58" s="25">
        <v>55705.7</v>
      </c>
      <c r="F58" s="25">
        <v>57745.4</v>
      </c>
      <c r="G58" s="25">
        <v>57745.4</v>
      </c>
      <c r="H58" s="4">
        <v>7</v>
      </c>
    </row>
    <row r="59" spans="1:8" ht="105" x14ac:dyDescent="0.25">
      <c r="A59" s="14">
        <v>32</v>
      </c>
      <c r="B59" s="39" t="s">
        <v>59</v>
      </c>
      <c r="C59" s="40">
        <v>1306.3</v>
      </c>
      <c r="E59" s="38">
        <v>401.9</v>
      </c>
      <c r="F59" s="38">
        <v>401.9</v>
      </c>
      <c r="G59" s="38">
        <v>401.9</v>
      </c>
      <c r="H59" s="4">
        <v>2</v>
      </c>
    </row>
    <row r="60" spans="1:8" ht="90.75" customHeight="1" x14ac:dyDescent="0.25">
      <c r="A60" s="14">
        <v>33</v>
      </c>
      <c r="B60" s="39" t="s">
        <v>60</v>
      </c>
      <c r="C60" s="40">
        <f>91682.4+550.1</f>
        <v>92232.5</v>
      </c>
      <c r="E60" s="38">
        <f>134245.3+28562.8+976.8</f>
        <v>163784.89999999997</v>
      </c>
      <c r="F60" s="38">
        <f>134245.3+15709.5+600.1</f>
        <v>150554.9</v>
      </c>
      <c r="G60" s="38">
        <f>71407+15709.5+223.2</f>
        <v>87339.7</v>
      </c>
      <c r="H60" s="4">
        <v>12</v>
      </c>
    </row>
    <row r="61" spans="1:8" ht="75" x14ac:dyDescent="0.25">
      <c r="A61" s="14">
        <v>34</v>
      </c>
      <c r="B61" s="39" t="s">
        <v>61</v>
      </c>
      <c r="C61" s="62">
        <v>15364.5</v>
      </c>
      <c r="E61" s="63">
        <v>15364.5</v>
      </c>
      <c r="F61" s="63">
        <v>15364.5</v>
      </c>
      <c r="G61" s="63">
        <v>15364.5</v>
      </c>
      <c r="H61" s="4">
        <v>7</v>
      </c>
    </row>
    <row r="62" spans="1:8" ht="105" x14ac:dyDescent="0.25">
      <c r="A62" s="14">
        <v>35</v>
      </c>
      <c r="B62" s="39" t="s">
        <v>62</v>
      </c>
      <c r="C62" s="64">
        <v>3502.1</v>
      </c>
      <c r="D62" s="65"/>
      <c r="E62" s="64">
        <v>3502.1</v>
      </c>
      <c r="F62" s="64">
        <v>3502.1</v>
      </c>
      <c r="G62" s="64">
        <v>3502.1</v>
      </c>
      <c r="H62" s="4">
        <v>2</v>
      </c>
    </row>
    <row r="63" spans="1:8" ht="15.75" x14ac:dyDescent="0.25">
      <c r="A63" s="14"/>
      <c r="B63" s="66" t="s">
        <v>63</v>
      </c>
      <c r="C63" s="67">
        <f>SUM(C43:C62)</f>
        <v>2785116.7</v>
      </c>
      <c r="E63" s="68">
        <f>SUM(E43+E44+E45+E46+E47+E48+E49+E51+E52+E54+E55+E56+E57+E58+E59+E60+E61+E62)</f>
        <v>2876153</v>
      </c>
      <c r="F63" s="68">
        <f t="shared" ref="F63:G63" si="2">SUM(F43+F44+F45+F46+F47+F48+F49+F51+F52+F54+F55+F56+F57+F58+F59+F60+F61+F62)</f>
        <v>2986299.6999999997</v>
      </c>
      <c r="G63" s="68">
        <f t="shared" si="2"/>
        <v>2674733.4000000004</v>
      </c>
    </row>
    <row r="64" spans="1:8" x14ac:dyDescent="0.25">
      <c r="C64" s="45"/>
    </row>
    <row r="65" spans="1:8" ht="62.25" customHeight="1" x14ac:dyDescent="0.25">
      <c r="A65" s="14">
        <v>88</v>
      </c>
      <c r="B65" s="11" t="s">
        <v>64</v>
      </c>
      <c r="C65" s="37">
        <v>688456</v>
      </c>
      <c r="E65" s="26">
        <v>688456</v>
      </c>
      <c r="F65" s="26">
        <v>500000</v>
      </c>
      <c r="G65" s="26">
        <v>500000</v>
      </c>
      <c r="H65" s="4">
        <v>2</v>
      </c>
    </row>
    <row r="66" spans="1:8" ht="15" hidden="1" customHeight="1" x14ac:dyDescent="0.25">
      <c r="C66" s="45"/>
    </row>
    <row r="67" spans="1:8" x14ac:dyDescent="0.25">
      <c r="C67" s="45"/>
    </row>
    <row r="68" spans="1:8" ht="16.5" thickBot="1" x14ac:dyDescent="0.3">
      <c r="A68" s="14"/>
      <c r="B68" s="69" t="s">
        <v>65</v>
      </c>
      <c r="C68" s="70">
        <f>C40+C63+C65</f>
        <v>5434834.9000000004</v>
      </c>
      <c r="E68" s="68">
        <f>E40+E63+E65</f>
        <v>5437860.0999999996</v>
      </c>
      <c r="F68" s="68">
        <f>F40+F63+F65</f>
        <v>5277894.8999999994</v>
      </c>
      <c r="G68" s="68">
        <f>G40+G63+G65</f>
        <v>5658828.7000000011</v>
      </c>
    </row>
    <row r="69" spans="1:8" x14ac:dyDescent="0.25">
      <c r="C69" s="71"/>
    </row>
    <row r="70" spans="1:8" x14ac:dyDescent="0.25">
      <c r="C70" s="71"/>
    </row>
    <row r="71" spans="1:8" x14ac:dyDescent="0.25">
      <c r="C71" s="71"/>
    </row>
    <row r="72" spans="1:8" s="75" customFormat="1" ht="15.75" x14ac:dyDescent="0.25">
      <c r="A72" s="72"/>
      <c r="B72" s="73" t="s">
        <v>66</v>
      </c>
      <c r="C72" s="74"/>
      <c r="E72" s="76">
        <f>SUM(E73:E74)</f>
        <v>10977.1</v>
      </c>
      <c r="F72" s="76">
        <f t="shared" ref="F72:G72" si="3">SUM(F73:F74)</f>
        <v>9755.7000000000007</v>
      </c>
      <c r="G72" s="76">
        <f t="shared" si="3"/>
        <v>8967.4</v>
      </c>
      <c r="H72" s="77"/>
    </row>
    <row r="73" spans="1:8" ht="15.75" x14ac:dyDescent="0.25">
      <c r="B73" s="78" t="s">
        <v>67</v>
      </c>
      <c r="C73" s="79"/>
      <c r="E73" s="80">
        <f>SUM(E44+E54+E62+E43)</f>
        <v>10977.1</v>
      </c>
      <c r="F73" s="80">
        <f t="shared" ref="F73:G73" si="4">SUM(F44+F54+F62+F43)</f>
        <v>9755.7000000000007</v>
      </c>
      <c r="G73" s="80">
        <f t="shared" si="4"/>
        <v>8967.4</v>
      </c>
    </row>
    <row r="74" spans="1:8" ht="15.75" x14ac:dyDescent="0.25">
      <c r="B74" s="78" t="s">
        <v>68</v>
      </c>
      <c r="C74" s="81"/>
    </row>
    <row r="75" spans="1:8" x14ac:dyDescent="0.25">
      <c r="B75" s="73" t="s">
        <v>69</v>
      </c>
      <c r="C75" s="82"/>
      <c r="D75" s="75"/>
      <c r="E75" s="83">
        <f>SUM(E12+E13+E14+E15+E16+E18+E20+E49+E51+E55+E56+E57+E58+E61+E52)</f>
        <v>2538415.0000000005</v>
      </c>
      <c r="F75" s="83">
        <f t="shared" ref="F75:G75" si="5">SUM(F12+F13+F14+F15+F16+F18+F20+F49+F51+F55+F56+F57+F58+F61+F52)</f>
        <v>2677302.4</v>
      </c>
      <c r="G75" s="83">
        <f t="shared" si="5"/>
        <v>2396440.3000000003</v>
      </c>
      <c r="H75" s="77"/>
    </row>
    <row r="76" spans="1:8" x14ac:dyDescent="0.25">
      <c r="B76" s="73" t="s">
        <v>70</v>
      </c>
      <c r="C76" s="82"/>
      <c r="D76" s="75"/>
      <c r="E76" s="75"/>
      <c r="F76" s="75"/>
      <c r="G76" s="75"/>
      <c r="H76" s="77"/>
    </row>
    <row r="77" spans="1:8" x14ac:dyDescent="0.25">
      <c r="B77" s="73" t="s">
        <v>71</v>
      </c>
      <c r="C77" s="82"/>
      <c r="D77" s="75"/>
      <c r="E77" s="76">
        <f>SUM(E21+E22)</f>
        <v>0</v>
      </c>
      <c r="F77" s="76">
        <f t="shared" ref="F77:G77" si="6">SUM(F21+F22)</f>
        <v>32112.5</v>
      </c>
      <c r="G77" s="76">
        <f t="shared" si="6"/>
        <v>0</v>
      </c>
      <c r="H77" s="77"/>
    </row>
    <row r="78" spans="1:8" x14ac:dyDescent="0.25">
      <c r="B78" s="73" t="s">
        <v>72</v>
      </c>
      <c r="C78" s="82"/>
      <c r="D78" s="75"/>
      <c r="E78" s="76">
        <f>E11+E48+E59+E60+E23</f>
        <v>183501.29999999996</v>
      </c>
      <c r="F78" s="76">
        <f t="shared" ref="F78:G78" si="7">F11+F48+F59+F60+F23</f>
        <v>170142.4</v>
      </c>
      <c r="G78" s="76">
        <f t="shared" si="7"/>
        <v>97519.7</v>
      </c>
      <c r="H78" s="77"/>
    </row>
    <row r="79" spans="1:8" x14ac:dyDescent="0.25">
      <c r="B79" s="73" t="s">
        <v>73</v>
      </c>
      <c r="C79" s="82"/>
      <c r="D79" s="75"/>
      <c r="E79" s="84">
        <f>SUM(E6)</f>
        <v>3010.8</v>
      </c>
      <c r="F79" s="84">
        <f t="shared" ref="F79:G79" si="8">SUM(F6)</f>
        <v>3010.8</v>
      </c>
      <c r="G79" s="84">
        <f t="shared" si="8"/>
        <v>3010.8</v>
      </c>
      <c r="H79" s="77"/>
    </row>
    <row r="80" spans="1:8" x14ac:dyDescent="0.25">
      <c r="B80" s="73"/>
      <c r="C80" s="85"/>
      <c r="D80" s="75"/>
      <c r="E80" s="75"/>
      <c r="F80" s="75"/>
      <c r="G80" s="75"/>
      <c r="H80" s="77"/>
    </row>
    <row r="81" spans="2:7" x14ac:dyDescent="0.25">
      <c r="B81" s="78"/>
      <c r="C81" s="86"/>
    </row>
    <row r="82" spans="2:7" x14ac:dyDescent="0.25">
      <c r="B82" s="78" t="s">
        <v>74</v>
      </c>
      <c r="C82" s="86"/>
      <c r="E82" s="80">
        <f>SUM(E7+E8+E9+E10+E11+E17+E19+E23+E24+E25+E26+E27+E28+E45+E46+E47+E48+E59+E60+E65)</f>
        <v>2885457.2</v>
      </c>
      <c r="F82" s="80">
        <f t="shared" ref="F82:G82" si="9">SUM(F7+F8+F9+F10+F11+F17+F19+F23+F24+F25+F26+F27+F28+F45+F46+F47+F48+F59+F60+F65)</f>
        <v>2555713.5</v>
      </c>
      <c r="G82" s="80">
        <f t="shared" si="9"/>
        <v>3250410.2</v>
      </c>
    </row>
    <row r="83" spans="2:7" x14ac:dyDescent="0.25">
      <c r="B83" s="78" t="s">
        <v>75</v>
      </c>
      <c r="C83" s="86"/>
      <c r="E83" s="87">
        <f>SUM(E73+E75+E79+E77)</f>
        <v>2552402.9000000004</v>
      </c>
      <c r="F83" s="87">
        <f t="shared" ref="F83:G83" si="10">SUM(F73+F75+F79+F77)</f>
        <v>2722181.4</v>
      </c>
      <c r="G83" s="87">
        <f t="shared" si="10"/>
        <v>2408418.5</v>
      </c>
    </row>
    <row r="84" spans="2:7" x14ac:dyDescent="0.25">
      <c r="B84" s="78"/>
      <c r="C84" s="86"/>
    </row>
    <row r="85" spans="2:7" x14ac:dyDescent="0.25">
      <c r="B85" s="78" t="s">
        <v>76</v>
      </c>
      <c r="C85" s="88"/>
      <c r="E85" s="80">
        <f>SUM(E82:E83)</f>
        <v>5437860.1000000006</v>
      </c>
      <c r="F85" s="80">
        <f t="shared" ref="F85:G85" si="11">SUM(F82:F83)</f>
        <v>5277894.9000000004</v>
      </c>
      <c r="G85" s="80">
        <f t="shared" si="11"/>
        <v>5658828.7000000002</v>
      </c>
    </row>
    <row r="86" spans="2:7" x14ac:dyDescent="0.25">
      <c r="B86" s="89"/>
      <c r="C86" s="90"/>
    </row>
    <row r="87" spans="2:7" x14ac:dyDescent="0.25">
      <c r="B87" s="89"/>
      <c r="C87" s="86"/>
      <c r="E87" s="80">
        <f>SUM(E68-E85)</f>
        <v>-9.3132257461547852E-10</v>
      </c>
      <c r="F87" s="80">
        <f t="shared" ref="F87:G87" si="12">SUM(F68-F85)</f>
        <v>-9.3132257461547852E-10</v>
      </c>
      <c r="G87" s="80">
        <f t="shared" si="12"/>
        <v>9.3132257461547852E-10</v>
      </c>
    </row>
    <row r="88" spans="2:7" x14ac:dyDescent="0.25">
      <c r="B88" s="78"/>
    </row>
    <row r="89" spans="2:7" x14ac:dyDescent="0.25">
      <c r="B89" s="89"/>
      <c r="C89" s="90"/>
    </row>
    <row r="90" spans="2:7" x14ac:dyDescent="0.25">
      <c r="B90" s="89"/>
      <c r="C90" s="90"/>
    </row>
    <row r="91" spans="2:7" x14ac:dyDescent="0.25">
      <c r="B91" s="78"/>
    </row>
    <row r="92" spans="2:7" x14ac:dyDescent="0.25">
      <c r="B92" s="89"/>
      <c r="C92" s="86"/>
    </row>
    <row r="102" spans="2:3" x14ac:dyDescent="0.25">
      <c r="B102"/>
      <c r="C102" s="90"/>
    </row>
    <row r="104" spans="2:3" x14ac:dyDescent="0.25">
      <c r="B104"/>
      <c r="C104" s="91"/>
    </row>
  </sheetData>
  <mergeCells count="5">
    <mergeCell ref="E3:G3"/>
    <mergeCell ref="A4:A5"/>
    <mergeCell ref="B4:B5"/>
    <mergeCell ref="E4:E5"/>
    <mergeCell ref="F4:G4"/>
  </mergeCells>
  <pageMargins left="0" right="0" top="0.35433070866141736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чт</vt:lpstr>
      <vt:lpstr>'1 чт'!Заголовки_для_печати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2021-10-26T05:13:43Z</dcterms:created>
  <dcterms:modified xsi:type="dcterms:W3CDTF">2021-10-26T07:50:05Z</dcterms:modified>
</cp:coreProperties>
</file>