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-2023\Остатки на 01.01.2021\"/>
    </mc:Choice>
  </mc:AlternateContent>
  <bookViews>
    <workbookView xWindow="0" yWindow="0" windowWidth="14595" windowHeight="12150"/>
  </bookViews>
  <sheets>
    <sheet name="Городские (2)" sheetId="5" r:id="rId1"/>
    <sheet name="дорожный фонд (2)" sheetId="6" r:id="rId2"/>
    <sheet name="мбт" sheetId="3" r:id="rId3"/>
    <sheet name="Городские" sheetId="1" r:id="rId4"/>
    <sheet name="дорожный фонд" sheetId="4" r:id="rId5"/>
    <sheet name="Лист2" sheetId="2" r:id="rId6"/>
  </sheets>
  <definedNames>
    <definedName name="_xlnm.Print_Titles" localSheetId="3">Городские!$6:$7</definedName>
    <definedName name="_xlnm.Print_Titles" localSheetId="0">'Городские (2)'!$6:$7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F12" i="6"/>
  <c r="I11" i="6"/>
  <c r="G11" i="6"/>
  <c r="G10" i="6"/>
  <c r="G12" i="6" s="1"/>
  <c r="I30" i="5"/>
  <c r="J27" i="5"/>
  <c r="I27" i="5"/>
  <c r="H27" i="5"/>
  <c r="G27" i="5"/>
  <c r="F27" i="5"/>
  <c r="E27" i="5"/>
  <c r="D27" i="5"/>
  <c r="J18" i="5"/>
  <c r="I18" i="5"/>
  <c r="H18" i="5"/>
  <c r="G18" i="5"/>
  <c r="F18" i="5"/>
  <c r="H14" i="5"/>
  <c r="H33" i="5" s="1"/>
  <c r="F14" i="5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9" i="5"/>
  <c r="F33" i="5" l="1"/>
  <c r="I10" i="6"/>
  <c r="G14" i="5"/>
  <c r="J14" i="5"/>
  <c r="J33" i="5" s="1"/>
  <c r="I31" i="1"/>
  <c r="J12" i="6" l="1"/>
  <c r="I12" i="6"/>
  <c r="G33" i="5"/>
  <c r="I14" i="5"/>
  <c r="I33" i="5" s="1"/>
  <c r="H12" i="4"/>
  <c r="F12" i="4"/>
  <c r="I11" i="4"/>
  <c r="J11" i="4" s="1"/>
  <c r="G11" i="4"/>
  <c r="G10" i="4"/>
  <c r="I10" i="4" s="1"/>
  <c r="H13" i="3"/>
  <c r="F13" i="3"/>
  <c r="J12" i="3"/>
  <c r="L12" i="3" s="1"/>
  <c r="L13" i="3" s="1"/>
  <c r="G12" i="3"/>
  <c r="G11" i="3"/>
  <c r="G13" i="3" s="1"/>
  <c r="I28" i="1"/>
  <c r="H28" i="1"/>
  <c r="G28" i="1"/>
  <c r="F28" i="1"/>
  <c r="J28" i="1"/>
  <c r="E28" i="1"/>
  <c r="D28" i="1"/>
  <c r="I12" i="4" l="1"/>
  <c r="J10" i="4"/>
  <c r="J12" i="4" s="1"/>
  <c r="G12" i="4"/>
  <c r="I11" i="3"/>
  <c r="I13" i="3" l="1"/>
  <c r="J11" i="3"/>
  <c r="J13" i="3" l="1"/>
  <c r="K11" i="3"/>
  <c r="K13" i="3" s="1"/>
  <c r="G19" i="1"/>
  <c r="H19" i="1"/>
  <c r="I19" i="1"/>
  <c r="J19" i="1"/>
  <c r="F19" i="1"/>
  <c r="H14" i="1"/>
  <c r="H34" i="1" s="1"/>
  <c r="F14" i="1"/>
  <c r="G13" i="1"/>
  <c r="I13" i="1" s="1"/>
  <c r="J13" i="1" s="1"/>
  <c r="G12" i="1"/>
  <c r="I12" i="1" s="1"/>
  <c r="J12" i="1" s="1"/>
  <c r="G11" i="1"/>
  <c r="I11" i="1" s="1"/>
  <c r="J11" i="1" s="1"/>
  <c r="G10" i="1"/>
  <c r="J10" i="1" s="1"/>
  <c r="J9" i="1"/>
  <c r="F34" i="1" l="1"/>
  <c r="G14" i="1"/>
  <c r="G34" i="1" s="1"/>
  <c r="J14" i="1"/>
  <c r="J34" i="1" s="1"/>
  <c r="I10" i="1"/>
  <c r="I14" i="1" l="1"/>
  <c r="I34" i="1" s="1"/>
</calcChain>
</file>

<file path=xl/sharedStrings.xml><?xml version="1.0" encoding="utf-8"?>
<sst xmlns="http://schemas.openxmlformats.org/spreadsheetml/2006/main" count="241" uniqueCount="102">
  <si>
    <t>Приложение</t>
  </si>
  <si>
    <t>Таблица 1</t>
  </si>
  <si>
    <t>Информация по принятым обязательствам в 2020 году, исполнение которых подлежит в 2021 году за счет остатков на 01.01.2021</t>
  </si>
  <si>
    <t>(средства городского бюджета)</t>
  </si>
  <si>
    <t>тыс.руб.</t>
  </si>
  <si>
    <t>№ п/п</t>
  </si>
  <si>
    <t>Наименование расходов</t>
  </si>
  <si>
    <t>КБК</t>
  </si>
  <si>
    <t>Доп.КР</t>
  </si>
  <si>
    <t>Код цели</t>
  </si>
  <si>
    <t xml:space="preserve">2020 год </t>
  </si>
  <si>
    <t>Сумма потребности в 2021 году</t>
  </si>
  <si>
    <t>Примечания *</t>
  </si>
  <si>
    <t>Доведенные лимиты</t>
  </si>
  <si>
    <t>Принятые обязательства</t>
  </si>
  <si>
    <t>Кассовый расход</t>
  </si>
  <si>
    <t>Неисполненные обязательства</t>
  </si>
  <si>
    <t>1.</t>
  </si>
  <si>
    <t>Берегоукрепление  и    реконструкция набережной    р. Амур, г. Благовещенск (1 очередь 1 пускогового комплекса участка № 5 в составе 3 этапа строительства объекта)</t>
  </si>
  <si>
    <t>002040608401S7110414</t>
  </si>
  <si>
    <t>001</t>
  </si>
  <si>
    <t>Авторский надзор. Проектировщик отказался от заключения контракта.</t>
  </si>
  <si>
    <t xml:space="preserve">2. </t>
  </si>
  <si>
    <t>Реконструкция автомобильной дороги по ул. Тепличная города Благовещенска  (в т.ч. Проектные работы)</t>
  </si>
  <si>
    <t>00204090210140680414</t>
  </si>
  <si>
    <t>003</t>
  </si>
  <si>
    <t xml:space="preserve">Задержка подрядчиком срока выполнения работ 1 этапа проектирования (разработка проекта планировки территории и проекта межевания территории линейного объекта). ООО "ЦАН" г.Якутск, м/к № 0119/2020 от 22.05.2020 на выполнение ПИР по объекту "Реконструкция автомобильной дороги по ул. Тепличная города Благовещенска". 1 этап. Выполнение по условиям контракта должно было быть 01.12.2020г. </t>
  </si>
  <si>
    <t>3.</t>
  </si>
  <si>
    <t xml:space="preserve">Сливная станция с. Садовое, Амурская область </t>
  </si>
  <si>
    <t>00205020310140660414</t>
  </si>
  <si>
    <t>009</t>
  </si>
  <si>
    <t>Приостановка работ в связи с несвоевременной выдачей АО"АКС" технических условий на водоснабжение и водоотведение. ООО "Производственная компания" г.Новочеркасск, м/к № 0048/2020 от 03.04.2020 выполнение проектных работ по объекту "Сливная станция с. Садовое, Амурская область". Выполнение по условиям контракта должно было быть 10.12.2020г.</t>
  </si>
  <si>
    <t>4.</t>
  </si>
  <si>
    <t>Строительство инженерной инфраструктуры к физкультурно-оздоровительному комплексу в квартале 266 г.Благовещенск, Амурская область</t>
  </si>
  <si>
    <t>00205020310140840414</t>
  </si>
  <si>
    <t>013</t>
  </si>
  <si>
    <t xml:space="preserve">Приостановка работ в связи с отсутствием технических условий на теплоснабжение. ООО "Фортресс" г.Санкт-Петербург, м/к 0045/2020 от 07.04.2020г. на выполнение ПИР по объекту "Строительство инженерной инфраструктуры к физкультурно-оздоровительному комплексу в квартале 266 г.Благовещенск, Амурская область". Выполнение по условиям контракта должно было быть 27.07.2020г. </t>
  </si>
  <si>
    <t>5.</t>
  </si>
  <si>
    <t xml:space="preserve">Дошкольное образовательное учреждение на 350 мест в Северном планировочном районе г.Благовещенск, Амурская область </t>
  </si>
  <si>
    <t>00207010410240730414</t>
  </si>
  <si>
    <t>014</t>
  </si>
  <si>
    <t>Отказ ГАУ "Амургосэкспертиза" в проведении госэкспертизы проектной документации повторного использования в связи с несоответствием критерию аналогичности проектируемого объекта капитального строительства(приказ Минстроя России от 16.10.2018 № 662/пр.). ОАО "Проектно-изыскательский институт "Костромапроект" г.Кострома, м/к № 2019.0261 от 15.07.2019 на выполнение ПИР по объекту «Дошкольное образовательное учреждение на 350 мест в Северном планировочном районе г. Благовещенск, Амурская область». Выполнение по условиям контракта должно было быть 10.06.2020г.</t>
  </si>
  <si>
    <t>Итого</t>
  </si>
  <si>
    <t>Администрация города</t>
  </si>
  <si>
    <r>
      <rPr>
        <sz val="8"/>
        <rFont val="Times New Roman"/>
        <family val="1"/>
        <charset val="204"/>
      </rPr>
      <t>1.</t>
    </r>
  </si>
  <si>
    <r>
      <rPr>
        <sz val="8"/>
        <rFont val="Times New Roman"/>
        <family val="1"/>
        <charset val="204"/>
      </rPr>
      <t>2.</t>
    </r>
  </si>
  <si>
    <t>Управление ЖКХ</t>
  </si>
  <si>
    <r>
      <rPr>
        <sz val="12"/>
        <rFont val="Times New Roman"/>
        <family val="1"/>
        <charset val="204"/>
      </rPr>
      <t>Согласно условий мун.контракта, оплата за поставленную электрическую энергию осуществляется в месяце, следующем за месяцем поставки. Документы от поставщика получены 19.01.2021 года. Погашение сложившейся кредиторской задолженности планируется за счет текущих лимитов, доведенных управлению в 2021 году.</t>
    </r>
  </si>
  <si>
    <r>
      <rPr>
        <sz val="12"/>
        <rFont val="Times New Roman"/>
        <family val="1"/>
        <charset val="204"/>
      </rPr>
      <t>Согласно условий мун.контракта, оплата за услуги связи осуществляется в месяце, следующем за месяцем поставки. Документы от поставщика получены 11.01.2021 года. Погашение сложившейся кредиторской задолженности планируется за счет текущих лимитов, доведенных управлению в 2021 году.</t>
    </r>
  </si>
  <si>
    <r>
      <rPr>
        <sz val="12"/>
        <rFont val="Times New Roman"/>
        <family val="1"/>
        <charset val="204"/>
      </rPr>
      <t>Оплата услуг по поставке электроэнергии на уличное освещение</t>
    </r>
  </si>
  <si>
    <r>
      <rPr>
        <sz val="12"/>
        <rFont val="Times New Roman"/>
        <family val="1"/>
        <charset val="204"/>
      </rPr>
      <t>Расходы на обеспечение функций исполнительнораспорядительного, контрольного органа муниципального образования</t>
    </r>
  </si>
  <si>
    <r>
      <rPr>
        <sz val="11"/>
        <rFont val="Times New Roman"/>
        <family val="1"/>
        <charset val="204"/>
      </rPr>
      <t>005 0503 0340160170 247</t>
    </r>
  </si>
  <si>
    <r>
      <rPr>
        <sz val="11"/>
        <rFont val="Times New Roman"/>
        <family val="1"/>
        <charset val="204"/>
      </rPr>
      <t>005 0505 0350100070 244</t>
    </r>
  </si>
  <si>
    <t>Субсидия на иные цели проведение текущего ремонта здания МБ им.Б.Машука (ул. Институтская, 10/2), поврежденного в результате чрезвычайной ситуации на территории города Благовещенск Амурской области ликвидация последствий ливневых дождей).</t>
  </si>
  <si>
    <t>00808010000010620612</t>
  </si>
  <si>
    <t>В связи с изменением сметных работ была сэкономлена сумма в размере 203,78 тыс.руб., остаток  не востребован,исполнению в 2021 году не подлежит</t>
  </si>
  <si>
    <t xml:space="preserve">Субсидия на иные цели на обеспечение и развития и укрепление материально-технической базы домов культуры в населенных пунктах с числом жителей до 50 тыс. человек. </t>
  </si>
  <si>
    <t>008080105401L4670612</t>
  </si>
  <si>
    <t>В связи с проведением аукциона была сэкономлена сумма в размере 79,16 тыс. руб.,остаток не востребован, исполнению в 2021 году не подлежит</t>
  </si>
  <si>
    <t>Субсидия на иные цели на обеспечение и развития и укрепление материально-технической базы домов культуры в населенных пунктах с числом жителей до 50 тыс. человек (софинансирование из городского бюджета).</t>
  </si>
  <si>
    <t>2.</t>
  </si>
  <si>
    <t>Управление культуры</t>
  </si>
  <si>
    <r>
      <rPr>
        <b/>
        <sz val="12"/>
        <rFont val="Times New Roman"/>
        <family val="1"/>
        <charset val="204"/>
      </rPr>
      <t>Итого</t>
    </r>
  </si>
  <si>
    <t>Таблица 2</t>
  </si>
  <si>
    <t>Информация по принятым обязательствам в 2020 году, исполнение которых подлежит в 2021 году за счет целевых остатков на 01.01.2021</t>
  </si>
  <si>
    <t>(средства областного и доля софинансирования из городского бюджета)</t>
  </si>
  <si>
    <t>Доп. КР</t>
  </si>
  <si>
    <t>2020 год</t>
  </si>
  <si>
    <t>Сумма потребности в 2021 году, в том числе:</t>
  </si>
  <si>
    <t>Примечания**</t>
  </si>
  <si>
    <t xml:space="preserve"> Принятые обязательства</t>
  </si>
  <si>
    <t>Всего</t>
  </si>
  <si>
    <t>Средства областного бюджета *</t>
  </si>
  <si>
    <t>Доля софинансирования из городского бюджета</t>
  </si>
  <si>
    <t>Замена котла на котельной 74 квартала г.Благовещенска</t>
  </si>
  <si>
    <t>002050203101S7400244 (Обл.)</t>
  </si>
  <si>
    <t>000</t>
  </si>
  <si>
    <t>ОБ-34</t>
  </si>
  <si>
    <t xml:space="preserve">В связи с эпидемиологической обстановкой. Нехватка квалифицированного рабочего персонала. ООО Котельный завод "Промкотлснаб" г.Барнаул, м/к № 72/2020 от 06.07.2020 выполнение работ по замене котла на котельной 74 кв.г.Благовещенск. Выполнение по условиям контракта должно было быть 20.12.2020. </t>
  </si>
  <si>
    <t>002050203101S7400244 (Гор.)</t>
  </si>
  <si>
    <t>1  993,4</t>
  </si>
  <si>
    <t>* - с приложением копии обращения в профильное министерство (ведомство) о потребности в средствах в 2021 году</t>
  </si>
  <si>
    <t>** - пояснить причины неисполнения принятых обязательств</t>
  </si>
  <si>
    <t>Таблица 3</t>
  </si>
  <si>
    <t>Информация по принятым обязательствам в 2020 году, исполнение которых подлежит в 2021 году за счет средств дорожного фонда</t>
  </si>
  <si>
    <t>Примечания*</t>
  </si>
  <si>
    <t>Капитальный ремонт автомобильного моста через р.Зея г.Благовещенск, Амурская область</t>
  </si>
  <si>
    <t>002040902101S7480244 (Обл.)</t>
  </si>
  <si>
    <t>ОБ-44</t>
  </si>
  <si>
    <t xml:space="preserve">Приостановка работ, в связи с необходимостью решения вопроса по прохождению госэкспертизы в части проверки достоверности определения сметной стоимости капитального ремонта (внесение изменений в законодательство). ООО "Петромоделинг проект" г.Москва, М/к № 0564/2019 от 05.12.2019 выполнение ПИР по объекту "Капитальный ремонт автомобильного моста через р.Зея г.Благовещенск, Амурской обл.". Выполнение по условиям контракта должно было быть 31.08.2020. </t>
  </si>
  <si>
    <t>002040902101S7480244 (Гор.)</t>
  </si>
  <si>
    <t xml:space="preserve">           * - пояснить причины неисполнения принятых обязательств</t>
  </si>
  <si>
    <t>Первый заместитель                                           мэра города Благовещенска</t>
  </si>
  <si>
    <t>И.В. Берлинский</t>
  </si>
  <si>
    <t>(подпись)</t>
  </si>
  <si>
    <t>Исполнитель</t>
  </si>
  <si>
    <t>Михайлова Стелла Владимировна                           Начальник финансового отдела администрации города Благовещенска                                         8 (4162) 595-637</t>
  </si>
  <si>
    <t>Управление ГОЧС</t>
  </si>
  <si>
    <t>Обеспечение функционирования АПК "Безопасный город"</t>
  </si>
  <si>
    <t>00603090810110340244</t>
  </si>
  <si>
    <t>Реализовано в рамках соглашения на 2021 год в пределах доведенных лимитов</t>
  </si>
  <si>
    <t>Будет реализовано в рамках соглашения на 2021 год в пределах доведенных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</si>
</sst>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0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0" xfId="0" applyFont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1" xfId="0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3" fontId="12" fillId="0" borderId="1" xfId="1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vertical="top"/>
    </xf>
    <xf numFmtId="4" fontId="4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7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43" fontId="2" fillId="0" borderId="0" xfId="1" applyFont="1" applyBorder="1" applyAlignment="1">
      <alignment vertical="top"/>
    </xf>
    <xf numFmtId="43" fontId="12" fillId="0" borderId="0" xfId="1" applyFont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6" fillId="0" borderId="0" xfId="0" applyFont="1" applyBorder="1"/>
    <xf numFmtId="49" fontId="2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Normal="100" workbookViewId="0">
      <selection activeCell="K10" sqref="K10"/>
    </sheetView>
  </sheetViews>
  <sheetFormatPr defaultRowHeight="15" x14ac:dyDescent="0.25"/>
  <cols>
    <col min="1" max="1" width="5.75" style="18" customWidth="1"/>
    <col min="2" max="2" width="26.625" style="19" customWidth="1"/>
    <col min="3" max="3" width="23.75" style="19" customWidth="1"/>
    <col min="4" max="4" width="10.625" style="19" hidden="1" customWidth="1"/>
    <col min="5" max="5" width="14.375" style="19" hidden="1" customWidth="1"/>
    <col min="6" max="6" width="12.125" style="19" customWidth="1"/>
    <col min="7" max="7" width="13.75" style="19" customWidth="1"/>
    <col min="8" max="8" width="14.125" style="19" customWidth="1"/>
    <col min="9" max="9" width="15.125" style="19" customWidth="1"/>
    <col min="10" max="10" width="14.125" style="19" customWidth="1"/>
    <col min="11" max="11" width="39.625" style="19" customWidth="1"/>
  </cols>
  <sheetData>
    <row r="1" spans="1:11" ht="18.75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2" t="s">
        <v>0</v>
      </c>
    </row>
    <row r="2" spans="1:11" ht="21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4" t="s">
        <v>1</v>
      </c>
    </row>
    <row r="3" spans="1:11" x14ac:dyDescent="0.25">
      <c r="A3" s="5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6" t="s">
        <v>4</v>
      </c>
    </row>
    <row r="6" spans="1:11" s="7" customFormat="1" x14ac:dyDescent="0.25">
      <c r="A6" s="71" t="s">
        <v>5</v>
      </c>
      <c r="B6" s="71" t="s">
        <v>6</v>
      </c>
      <c r="C6" s="72" t="s">
        <v>7</v>
      </c>
      <c r="D6" s="73" t="s">
        <v>8</v>
      </c>
      <c r="E6" s="73" t="s">
        <v>9</v>
      </c>
      <c r="F6" s="72" t="s">
        <v>10</v>
      </c>
      <c r="G6" s="72"/>
      <c r="H6" s="72"/>
      <c r="I6" s="72"/>
      <c r="J6" s="71" t="s">
        <v>11</v>
      </c>
      <c r="K6" s="71" t="s">
        <v>12</v>
      </c>
    </row>
    <row r="7" spans="1:11" s="7" customFormat="1" ht="27" x14ac:dyDescent="0.25">
      <c r="A7" s="71"/>
      <c r="B7" s="71"/>
      <c r="C7" s="72"/>
      <c r="D7" s="74"/>
      <c r="E7" s="74"/>
      <c r="F7" s="49" t="s">
        <v>13</v>
      </c>
      <c r="G7" s="49" t="s">
        <v>14</v>
      </c>
      <c r="H7" s="49" t="s">
        <v>15</v>
      </c>
      <c r="I7" s="49" t="s">
        <v>16</v>
      </c>
      <c r="J7" s="71"/>
      <c r="K7" s="71"/>
    </row>
    <row r="8" spans="1:11" s="7" customFormat="1" ht="15.75" x14ac:dyDescent="0.25">
      <c r="A8" s="64" t="s">
        <v>43</v>
      </c>
      <c r="B8" s="65"/>
      <c r="C8" s="65"/>
      <c r="D8" s="66"/>
      <c r="E8" s="51"/>
      <c r="F8" s="49"/>
      <c r="G8" s="49"/>
      <c r="H8" s="49"/>
      <c r="I8" s="49"/>
      <c r="J8" s="49"/>
      <c r="K8" s="49"/>
    </row>
    <row r="9" spans="1:11" ht="81" x14ac:dyDescent="0.25">
      <c r="A9" s="50" t="s">
        <v>17</v>
      </c>
      <c r="B9" s="10" t="s">
        <v>18</v>
      </c>
      <c r="C9" s="50" t="s">
        <v>19</v>
      </c>
      <c r="D9" s="11" t="s">
        <v>20</v>
      </c>
      <c r="E9" s="50">
        <v>0</v>
      </c>
      <c r="F9" s="12">
        <v>1492.4</v>
      </c>
      <c r="G9" s="12">
        <v>0</v>
      </c>
      <c r="H9" s="12">
        <v>0</v>
      </c>
      <c r="I9" s="12">
        <v>0</v>
      </c>
      <c r="J9" s="12">
        <f>F9</f>
        <v>1492.4</v>
      </c>
      <c r="K9" s="10" t="s">
        <v>21</v>
      </c>
    </row>
    <row r="10" spans="1:11" ht="142.5" customHeight="1" x14ac:dyDescent="0.25">
      <c r="A10" s="50" t="s">
        <v>22</v>
      </c>
      <c r="B10" s="10" t="s">
        <v>23</v>
      </c>
      <c r="C10" s="11" t="s">
        <v>24</v>
      </c>
      <c r="D10" s="11" t="s">
        <v>25</v>
      </c>
      <c r="E10" s="50">
        <v>0</v>
      </c>
      <c r="F10" s="12">
        <v>5260.3</v>
      </c>
      <c r="G10" s="12">
        <f>F10</f>
        <v>5260.3</v>
      </c>
      <c r="H10" s="12">
        <v>0</v>
      </c>
      <c r="I10" s="12">
        <f>G10</f>
        <v>5260.3</v>
      </c>
      <c r="J10" s="63" t="s">
        <v>101</v>
      </c>
      <c r="K10" s="13" t="s">
        <v>26</v>
      </c>
    </row>
    <row r="11" spans="1:11" ht="137.25" customHeight="1" x14ac:dyDescent="0.25">
      <c r="A11" s="50" t="s">
        <v>27</v>
      </c>
      <c r="B11" s="10" t="s">
        <v>28</v>
      </c>
      <c r="C11" s="11" t="s">
        <v>29</v>
      </c>
      <c r="D11" s="11" t="s">
        <v>30</v>
      </c>
      <c r="E11" s="50">
        <v>0</v>
      </c>
      <c r="F11" s="12">
        <v>4535.2</v>
      </c>
      <c r="G11" s="12">
        <f>F11</f>
        <v>4535.2</v>
      </c>
      <c r="H11" s="12">
        <v>0</v>
      </c>
      <c r="I11" s="12">
        <f>G11</f>
        <v>4535.2</v>
      </c>
      <c r="J11" s="12">
        <f>I11</f>
        <v>4535.2</v>
      </c>
      <c r="K11" s="10" t="s">
        <v>31</v>
      </c>
    </row>
    <row r="12" spans="1:11" ht="135.75" customHeight="1" x14ac:dyDescent="0.25">
      <c r="A12" s="50" t="s">
        <v>32</v>
      </c>
      <c r="B12" s="10" t="s">
        <v>33</v>
      </c>
      <c r="C12" s="11" t="s">
        <v>34</v>
      </c>
      <c r="D12" s="11" t="s">
        <v>35</v>
      </c>
      <c r="E12" s="50">
        <v>0</v>
      </c>
      <c r="F12" s="12">
        <v>7658.2</v>
      </c>
      <c r="G12" s="12">
        <f>F12</f>
        <v>7658.2</v>
      </c>
      <c r="H12" s="12">
        <v>0</v>
      </c>
      <c r="I12" s="12">
        <f>G12</f>
        <v>7658.2</v>
      </c>
      <c r="J12" s="12">
        <f>I12</f>
        <v>7658.2</v>
      </c>
      <c r="K12" s="10" t="s">
        <v>36</v>
      </c>
    </row>
    <row r="13" spans="1:11" ht="216" customHeight="1" x14ac:dyDescent="0.25">
      <c r="A13" s="50" t="s">
        <v>37</v>
      </c>
      <c r="B13" s="10" t="s">
        <v>38</v>
      </c>
      <c r="C13" s="11" t="s">
        <v>39</v>
      </c>
      <c r="D13" s="11" t="s">
        <v>40</v>
      </c>
      <c r="E13" s="50">
        <v>0</v>
      </c>
      <c r="F13" s="12">
        <v>9050.2000000000007</v>
      </c>
      <c r="G13" s="12">
        <f>F13</f>
        <v>9050.2000000000007</v>
      </c>
      <c r="H13" s="12">
        <v>0</v>
      </c>
      <c r="I13" s="12">
        <f>G13</f>
        <v>9050.2000000000007</v>
      </c>
      <c r="J13" s="12">
        <f>I13</f>
        <v>9050.2000000000007</v>
      </c>
      <c r="K13" s="10" t="s">
        <v>41</v>
      </c>
    </row>
    <row r="14" spans="1:11" x14ac:dyDescent="0.25">
      <c r="A14" s="14"/>
      <c r="B14" s="15" t="s">
        <v>42</v>
      </c>
      <c r="C14" s="14"/>
      <c r="D14" s="14"/>
      <c r="E14" s="14"/>
      <c r="F14" s="16">
        <f>F9+F10+F11+F12+F13</f>
        <v>27996.300000000003</v>
      </c>
      <c r="G14" s="16">
        <f>SUM(G9:G13)</f>
        <v>26503.9</v>
      </c>
      <c r="H14" s="16">
        <f>SUM(H9:H13)</f>
        <v>0</v>
      </c>
      <c r="I14" s="16">
        <f>G14</f>
        <v>26503.9</v>
      </c>
      <c r="J14" s="16">
        <f>SUM(J9:J13)</f>
        <v>22736</v>
      </c>
      <c r="K14" s="14"/>
    </row>
    <row r="15" spans="1:1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5">
      <c r="A16" s="17"/>
      <c r="B16" s="21" t="s">
        <v>46</v>
      </c>
      <c r="C16" s="17"/>
      <c r="D16" s="52"/>
      <c r="E16" s="52"/>
      <c r="F16" s="52"/>
      <c r="G16" s="52"/>
      <c r="H16" s="52"/>
      <c r="I16" s="52"/>
      <c r="J16" s="52"/>
      <c r="K16" s="52"/>
    </row>
    <row r="17" spans="1:13" ht="141.75" x14ac:dyDescent="0.25">
      <c r="A17" s="12" t="s">
        <v>44</v>
      </c>
      <c r="B17" s="25" t="s">
        <v>49</v>
      </c>
      <c r="C17" s="23" t="s">
        <v>51</v>
      </c>
      <c r="D17" s="12"/>
      <c r="E17" s="12"/>
      <c r="F17" s="26">
        <v>77207.3</v>
      </c>
      <c r="G17" s="26">
        <v>68585.009999999995</v>
      </c>
      <c r="H17" s="26">
        <v>68585.009999999995</v>
      </c>
      <c r="I17" s="26">
        <v>2703.1</v>
      </c>
      <c r="J17" s="26">
        <v>2703.1</v>
      </c>
      <c r="K17" s="10" t="s">
        <v>47</v>
      </c>
      <c r="L17" s="52"/>
      <c r="M17" s="52"/>
    </row>
    <row r="18" spans="1:13" ht="15.75" x14ac:dyDescent="0.25">
      <c r="A18" s="12"/>
      <c r="B18" s="39" t="s">
        <v>62</v>
      </c>
      <c r="C18" s="16"/>
      <c r="D18" s="16"/>
      <c r="E18" s="16"/>
      <c r="F18" s="40">
        <f>SUM(F17:F17)</f>
        <v>77207.3</v>
      </c>
      <c r="G18" s="40">
        <f>SUM(G17:G17)</f>
        <v>68585.009999999995</v>
      </c>
      <c r="H18" s="40">
        <f>SUM(H17:H17)</f>
        <v>68585.009999999995</v>
      </c>
      <c r="I18" s="40">
        <f>SUM(I17:I17)</f>
        <v>2703.1</v>
      </c>
      <c r="J18" s="40">
        <f>SUM(J17:J17)</f>
        <v>2703.1</v>
      </c>
      <c r="K18" s="12"/>
      <c r="L18" s="52"/>
      <c r="M18" s="52"/>
    </row>
    <row r="19" spans="1:13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3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3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3" ht="15.75" x14ac:dyDescent="0.25">
      <c r="A22" s="52"/>
      <c r="B22" s="29" t="s">
        <v>61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3" ht="150" x14ac:dyDescent="0.25">
      <c r="A23" s="28" t="s">
        <v>17</v>
      </c>
      <c r="B23" s="27" t="s">
        <v>53</v>
      </c>
      <c r="C23" s="33" t="s">
        <v>54</v>
      </c>
      <c r="D23" s="30"/>
      <c r="E23" s="30"/>
      <c r="F23" s="30">
        <v>2105.2379999999998</v>
      </c>
      <c r="G23" s="30">
        <v>2105.2379999999998</v>
      </c>
      <c r="H23" s="30">
        <v>1901.4570000000001</v>
      </c>
      <c r="I23" s="30">
        <v>203.78100000000001</v>
      </c>
      <c r="J23" s="31"/>
      <c r="K23" s="22" t="s">
        <v>55</v>
      </c>
    </row>
    <row r="24" spans="1:13" ht="105" x14ac:dyDescent="0.25">
      <c r="A24" s="28" t="s">
        <v>60</v>
      </c>
      <c r="B24" s="27" t="s">
        <v>56</v>
      </c>
      <c r="C24" s="24" t="s">
        <v>57</v>
      </c>
      <c r="D24" s="30"/>
      <c r="E24" s="30"/>
      <c r="F24" s="30">
        <v>429.43067000000002</v>
      </c>
      <c r="G24" s="30">
        <v>356.91843999999998</v>
      </c>
      <c r="H24" s="30">
        <v>356.91843999999998</v>
      </c>
      <c r="I24" s="30">
        <v>72.512230000000002</v>
      </c>
      <c r="J24" s="32"/>
      <c r="K24" s="67" t="s">
        <v>58</v>
      </c>
    </row>
    <row r="25" spans="1:13" ht="120" x14ac:dyDescent="0.25">
      <c r="A25" s="28" t="s">
        <v>27</v>
      </c>
      <c r="B25" s="27" t="s">
        <v>59</v>
      </c>
      <c r="C25" s="24" t="s">
        <v>57</v>
      </c>
      <c r="D25" s="30"/>
      <c r="E25" s="30"/>
      <c r="F25" s="30">
        <v>39.369329999999998</v>
      </c>
      <c r="G25" s="30">
        <v>32.721559999999997</v>
      </c>
      <c r="H25" s="30">
        <v>32.721559999999997</v>
      </c>
      <c r="I25" s="30">
        <v>6.6477700000000004</v>
      </c>
      <c r="J25" s="31"/>
      <c r="K25" s="68"/>
    </row>
    <row r="26" spans="1:13" x14ac:dyDescent="0.25">
      <c r="A26" s="28" t="s">
        <v>32</v>
      </c>
      <c r="B26" s="28"/>
      <c r="C26" s="31"/>
      <c r="D26" s="31"/>
      <c r="E26" s="31"/>
      <c r="F26" s="31"/>
      <c r="G26" s="31"/>
      <c r="H26" s="31"/>
      <c r="I26" s="31"/>
      <c r="J26" s="31"/>
      <c r="K26" s="31"/>
    </row>
    <row r="27" spans="1:13" x14ac:dyDescent="0.25">
      <c r="A27" s="28"/>
      <c r="B27" s="28" t="s">
        <v>42</v>
      </c>
      <c r="C27" s="31"/>
      <c r="D27" s="30">
        <f t="shared" ref="D27:J27" si="0">SUM(D23:D26)</f>
        <v>0</v>
      </c>
      <c r="E27" s="30">
        <f t="shared" si="0"/>
        <v>0</v>
      </c>
      <c r="F27" s="37">
        <f t="shared" si="0"/>
        <v>2574.038</v>
      </c>
      <c r="G27" s="37">
        <f t="shared" si="0"/>
        <v>2494.8779999999997</v>
      </c>
      <c r="H27" s="37">
        <f t="shared" si="0"/>
        <v>2291.0970000000002</v>
      </c>
      <c r="I27" s="37">
        <f t="shared" si="0"/>
        <v>282.94099999999997</v>
      </c>
      <c r="J27" s="38">
        <f t="shared" si="0"/>
        <v>0</v>
      </c>
      <c r="K27" s="31"/>
    </row>
    <row r="28" spans="1:13" x14ac:dyDescent="0.25">
      <c r="A28" s="54"/>
      <c r="B28" s="54"/>
      <c r="C28" s="55"/>
      <c r="D28" s="56"/>
      <c r="E28" s="56"/>
      <c r="F28" s="57"/>
      <c r="G28" s="57"/>
      <c r="H28" s="57"/>
      <c r="I28" s="57"/>
      <c r="J28" s="58"/>
      <c r="K28" s="55"/>
    </row>
    <row r="29" spans="1:13" x14ac:dyDescent="0.25">
      <c r="A29" s="61" t="s">
        <v>97</v>
      </c>
      <c r="B29" s="61"/>
      <c r="C29" s="55"/>
      <c r="D29" s="56"/>
      <c r="E29" s="56"/>
      <c r="F29" s="57"/>
      <c r="G29" s="57"/>
      <c r="H29" s="57"/>
      <c r="I29" s="57"/>
      <c r="J29" s="58"/>
      <c r="K29" s="55"/>
    </row>
    <row r="30" spans="1:13" ht="30" x14ac:dyDescent="0.25">
      <c r="A30" s="28" t="s">
        <v>17</v>
      </c>
      <c r="B30" s="59" t="s">
        <v>98</v>
      </c>
      <c r="C30" s="62" t="s">
        <v>99</v>
      </c>
      <c r="D30" s="28"/>
      <c r="E30" s="28"/>
      <c r="F30" s="26">
        <v>18069.400000000001</v>
      </c>
      <c r="G30" s="26">
        <v>10613</v>
      </c>
      <c r="H30" s="26">
        <v>10613</v>
      </c>
      <c r="I30" s="26">
        <f>G30-H30</f>
        <v>0</v>
      </c>
      <c r="J30" s="26">
        <v>0</v>
      </c>
      <c r="K30" s="60"/>
    </row>
    <row r="31" spans="1:13" x14ac:dyDescent="0.25">
      <c r="A31" s="54"/>
      <c r="B31" s="54"/>
      <c r="C31" s="55"/>
      <c r="D31" s="56"/>
      <c r="E31" s="56"/>
      <c r="F31" s="57"/>
      <c r="G31" s="57"/>
      <c r="H31" s="57"/>
      <c r="I31" s="57"/>
      <c r="J31" s="58"/>
      <c r="K31" s="55"/>
    </row>
    <row r="32" spans="1:13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5">
      <c r="A33" s="34"/>
      <c r="B33" s="35" t="s">
        <v>42</v>
      </c>
      <c r="C33" s="35"/>
      <c r="D33" s="35"/>
      <c r="E33" s="35"/>
      <c r="F33" s="37">
        <f>F14+F18+F27+F30</f>
        <v>125847.038</v>
      </c>
      <c r="G33" s="37">
        <f>G14+G18+G27+G30</f>
        <v>108196.788</v>
      </c>
      <c r="H33" s="37">
        <f>H14+H18+H27+H30</f>
        <v>81489.106999999989</v>
      </c>
      <c r="I33" s="37">
        <f>I14+I18+I27+I30</f>
        <v>29489.940999999999</v>
      </c>
      <c r="J33" s="37">
        <f>J14+J18+J27+J30</f>
        <v>25439.1</v>
      </c>
      <c r="K33" s="36"/>
    </row>
  </sheetData>
  <mergeCells count="12">
    <mergeCell ref="A8:D8"/>
    <mergeCell ref="K24:K25"/>
    <mergeCell ref="B3:K3"/>
    <mergeCell ref="A4:K4"/>
    <mergeCell ref="A6:A7"/>
    <mergeCell ref="B6:B7"/>
    <mergeCell ref="C6:C7"/>
    <mergeCell ref="D6:D7"/>
    <mergeCell ref="E6:E7"/>
    <mergeCell ref="F6:I6"/>
    <mergeCell ref="J6:J7"/>
    <mergeCell ref="K6:K7"/>
  </mergeCells>
  <pageMargins left="0.39370078740157483" right="0.11811023622047245" top="0.39370078740157483" bottom="0.33" header="0.31496062992125984" footer="0.17"/>
  <pageSetup paperSize="9" scale="85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J10" sqref="J10:J11"/>
    </sheetView>
  </sheetViews>
  <sheetFormatPr defaultRowHeight="15" x14ac:dyDescent="0.25"/>
  <cols>
    <col min="1" max="1" width="5.75" style="18" customWidth="1"/>
    <col min="2" max="2" width="22.25" style="19" customWidth="1"/>
    <col min="3" max="3" width="25.125" style="19" customWidth="1"/>
    <col min="4" max="4" width="10.875" style="19" customWidth="1"/>
    <col min="5" max="5" width="11" style="19" customWidth="1"/>
    <col min="6" max="6" width="17.75" style="19" customWidth="1"/>
    <col min="7" max="7" width="17.375" style="19" customWidth="1"/>
    <col min="8" max="8" width="16.125" style="19" customWidth="1"/>
    <col min="9" max="9" width="18.125" style="19" customWidth="1"/>
    <col min="10" max="10" width="17.875" style="19" customWidth="1"/>
    <col min="11" max="11" width="34.75" style="19" customWidth="1"/>
    <col min="12" max="23" width="9.125" style="19"/>
  </cols>
  <sheetData>
    <row r="1" spans="1:23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6" t="s">
        <v>83</v>
      </c>
    </row>
    <row r="3" spans="1:23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3" x14ac:dyDescent="0.25">
      <c r="A4" s="43"/>
      <c r="B4" s="70" t="s">
        <v>84</v>
      </c>
      <c r="C4" s="70"/>
      <c r="D4" s="70"/>
      <c r="E4" s="70"/>
      <c r="F4" s="70"/>
      <c r="G4" s="70"/>
      <c r="H4" s="70"/>
      <c r="I4" s="70"/>
      <c r="J4" s="70"/>
      <c r="K4" s="70"/>
    </row>
    <row r="5" spans="1:23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23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23" ht="18.75" x14ac:dyDescent="0.25">
      <c r="A7" s="43"/>
      <c r="B7" s="48" t="s">
        <v>43</v>
      </c>
      <c r="C7" s="43"/>
      <c r="D7" s="43"/>
      <c r="E7" s="43"/>
      <c r="F7" s="43"/>
      <c r="G7" s="43"/>
      <c r="H7" s="43"/>
      <c r="I7" s="43"/>
      <c r="J7" s="43"/>
      <c r="K7" s="6" t="s">
        <v>4</v>
      </c>
    </row>
    <row r="8" spans="1:23" s="7" customFormat="1" x14ac:dyDescent="0.25">
      <c r="A8" s="80" t="s">
        <v>5</v>
      </c>
      <c r="B8" s="72" t="s">
        <v>6</v>
      </c>
      <c r="C8" s="72" t="s">
        <v>7</v>
      </c>
      <c r="D8" s="73" t="s">
        <v>8</v>
      </c>
      <c r="E8" s="73" t="s">
        <v>9</v>
      </c>
      <c r="F8" s="72" t="s">
        <v>67</v>
      </c>
      <c r="G8" s="72"/>
      <c r="H8" s="72"/>
      <c r="I8" s="72"/>
      <c r="J8" s="71" t="s">
        <v>11</v>
      </c>
      <c r="K8" s="71" t="s">
        <v>85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7" customFormat="1" ht="27" x14ac:dyDescent="0.25">
      <c r="A9" s="81"/>
      <c r="B9" s="72"/>
      <c r="C9" s="72"/>
      <c r="D9" s="74"/>
      <c r="E9" s="74"/>
      <c r="F9" s="49" t="s">
        <v>13</v>
      </c>
      <c r="G9" s="49" t="s">
        <v>14</v>
      </c>
      <c r="H9" s="49" t="s">
        <v>15</v>
      </c>
      <c r="I9" s="49" t="s">
        <v>16</v>
      </c>
      <c r="J9" s="71"/>
      <c r="K9" s="7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56.25" customHeight="1" x14ac:dyDescent="0.25">
      <c r="A10" s="73" t="s">
        <v>17</v>
      </c>
      <c r="B10" s="75" t="s">
        <v>86</v>
      </c>
      <c r="C10" s="49" t="s">
        <v>87</v>
      </c>
      <c r="D10" s="11" t="s">
        <v>76</v>
      </c>
      <c r="E10" s="50" t="s">
        <v>88</v>
      </c>
      <c r="F10" s="12">
        <v>23568.91</v>
      </c>
      <c r="G10" s="12">
        <f>F10</f>
        <v>23568.91</v>
      </c>
      <c r="H10" s="50">
        <v>0</v>
      </c>
      <c r="I10" s="12">
        <f>G10</f>
        <v>23568.91</v>
      </c>
      <c r="J10" s="85" t="s">
        <v>100</v>
      </c>
      <c r="K10" s="75" t="s">
        <v>89</v>
      </c>
    </row>
    <row r="11" spans="1:23" ht="135.75" customHeight="1" x14ac:dyDescent="0.25">
      <c r="A11" s="74"/>
      <c r="B11" s="76"/>
      <c r="C11" s="49" t="s">
        <v>90</v>
      </c>
      <c r="D11" s="11" t="s">
        <v>76</v>
      </c>
      <c r="E11" s="50" t="s">
        <v>88</v>
      </c>
      <c r="F11" s="12">
        <v>1504.4</v>
      </c>
      <c r="G11" s="12">
        <f>F11</f>
        <v>1504.4</v>
      </c>
      <c r="H11" s="50">
        <v>0</v>
      </c>
      <c r="I11" s="12">
        <f>G11</f>
        <v>1504.4</v>
      </c>
      <c r="J11" s="86"/>
      <c r="K11" s="76"/>
    </row>
    <row r="12" spans="1:23" x14ac:dyDescent="0.25">
      <c r="A12" s="14"/>
      <c r="B12" s="15" t="s">
        <v>42</v>
      </c>
      <c r="C12" s="14"/>
      <c r="D12" s="14"/>
      <c r="E12" s="14"/>
      <c r="F12" s="16">
        <f>F10+F11</f>
        <v>25073.31</v>
      </c>
      <c r="G12" s="12">
        <f>SUM(G10:G11)</f>
        <v>25073.31</v>
      </c>
      <c r="H12" s="50">
        <f>SUM(H10:H11)</f>
        <v>0</v>
      </c>
      <c r="I12" s="12">
        <f>SUM(I10:I11)</f>
        <v>25073.31</v>
      </c>
      <c r="J12" s="12">
        <f>SUM(J10:J11)</f>
        <v>0</v>
      </c>
      <c r="K12" s="14"/>
    </row>
    <row r="13" spans="1:23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23" x14ac:dyDescent="0.25">
      <c r="A14" s="53" t="s">
        <v>91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23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23" ht="14.45" hidden="1" customHeight="1" x14ac:dyDescent="0.25">
      <c r="A16" s="77" t="s">
        <v>92</v>
      </c>
      <c r="B16" s="77"/>
      <c r="C16" s="77"/>
      <c r="D16" s="52"/>
      <c r="E16" s="52"/>
      <c r="F16" s="44"/>
      <c r="G16" s="44"/>
      <c r="H16" s="52"/>
      <c r="I16" s="45"/>
      <c r="J16" s="52"/>
      <c r="K16" s="52"/>
    </row>
    <row r="17" spans="1:11" ht="26.25" hidden="1" customHeight="1" x14ac:dyDescent="0.3">
      <c r="A17" s="77"/>
      <c r="B17" s="77"/>
      <c r="C17" s="77"/>
      <c r="D17" s="46"/>
      <c r="E17" s="46"/>
      <c r="F17" s="47"/>
      <c r="G17" s="78" t="s">
        <v>93</v>
      </c>
      <c r="H17" s="78"/>
      <c r="I17" s="52"/>
      <c r="J17" s="52"/>
      <c r="K17" s="52"/>
    </row>
    <row r="18" spans="1:11" hidden="1" x14ac:dyDescent="0.25">
      <c r="A18" s="52"/>
      <c r="B18" s="52"/>
      <c r="C18" s="52"/>
      <c r="D18" s="79" t="s">
        <v>94</v>
      </c>
      <c r="E18" s="79"/>
      <c r="F18" s="79"/>
      <c r="G18" s="52"/>
      <c r="H18" s="52"/>
      <c r="I18" s="52"/>
      <c r="J18" s="52"/>
      <c r="K18" s="52"/>
    </row>
    <row r="19" spans="1:11" hidden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4.45" hidden="1" customHeight="1" x14ac:dyDescent="0.25">
      <c r="A20" s="82"/>
      <c r="B20" s="8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4.45" hidden="1" customHeight="1" x14ac:dyDescent="0.25">
      <c r="A21" s="83" t="s">
        <v>95</v>
      </c>
      <c r="B21" s="83"/>
      <c r="C21" s="52"/>
      <c r="D21" s="52"/>
      <c r="E21" s="52"/>
      <c r="F21" s="52"/>
      <c r="G21" s="52"/>
      <c r="H21" s="52"/>
      <c r="I21" s="52"/>
      <c r="J21" s="52"/>
      <c r="K21" s="52"/>
    </row>
    <row r="22" spans="1:11" hidden="1" x14ac:dyDescent="0.25">
      <c r="A22" s="84" t="s">
        <v>96</v>
      </c>
      <c r="B22" s="84"/>
      <c r="C22" s="52"/>
      <c r="D22" s="52"/>
      <c r="E22" s="52"/>
      <c r="F22" s="52"/>
      <c r="G22" s="52"/>
      <c r="H22" s="52"/>
      <c r="I22" s="52"/>
      <c r="J22" s="52"/>
      <c r="K22" s="52"/>
    </row>
    <row r="23" spans="1:11" hidden="1" x14ac:dyDescent="0.25">
      <c r="A23" s="84"/>
      <c r="B23" s="84"/>
      <c r="C23" s="52"/>
      <c r="D23" s="52"/>
      <c r="E23" s="52"/>
      <c r="F23" s="52"/>
      <c r="G23" s="52"/>
      <c r="H23" s="52"/>
      <c r="I23" s="52"/>
      <c r="J23" s="52"/>
      <c r="K23" s="52"/>
    </row>
    <row r="24" spans="1:11" hidden="1" x14ac:dyDescent="0.25">
      <c r="A24" s="84"/>
      <c r="B24" s="84"/>
      <c r="C24" s="52"/>
      <c r="D24" s="52"/>
      <c r="E24" s="52"/>
      <c r="F24" s="52"/>
      <c r="G24" s="52"/>
      <c r="H24" s="52"/>
      <c r="I24" s="52"/>
      <c r="J24" s="52"/>
      <c r="K24" s="52"/>
    </row>
    <row r="25" spans="1:11" hidden="1" x14ac:dyDescent="0.25">
      <c r="A25" s="84"/>
      <c r="B25" s="84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23.25" hidden="1" customHeight="1" x14ac:dyDescent="0.25">
      <c r="A26" s="84"/>
      <c r="B26" s="84"/>
    </row>
  </sheetData>
  <mergeCells count="19">
    <mergeCell ref="A20:B20"/>
    <mergeCell ref="A21:B21"/>
    <mergeCell ref="A22:B26"/>
    <mergeCell ref="J10:J11"/>
    <mergeCell ref="A10:A11"/>
    <mergeCell ref="B10:B11"/>
    <mergeCell ref="K10:K11"/>
    <mergeCell ref="A16:C17"/>
    <mergeCell ref="G17:H17"/>
    <mergeCell ref="D18:F18"/>
    <mergeCell ref="B4:K4"/>
    <mergeCell ref="A8:A9"/>
    <mergeCell ref="B8:B9"/>
    <mergeCell ref="C8:C9"/>
    <mergeCell ref="D8:D9"/>
    <mergeCell ref="E8:E9"/>
    <mergeCell ref="F8:I8"/>
    <mergeCell ref="J8:J9"/>
    <mergeCell ref="K8:K9"/>
  </mergeCells>
  <pageMargins left="0.39370078740157483" right="0.31496062992125984" top="0.55118110236220474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28" sqref="G28"/>
    </sheetView>
  </sheetViews>
  <sheetFormatPr defaultRowHeight="15" x14ac:dyDescent="0.25"/>
  <cols>
    <col min="1" max="1" width="4.625" style="18" customWidth="1"/>
    <col min="2" max="2" width="17.25" style="19" customWidth="1"/>
    <col min="3" max="3" width="23" style="19" customWidth="1"/>
    <col min="4" max="4" width="7.75" style="19" hidden="1" customWidth="1"/>
    <col min="5" max="5" width="8.625" style="19" hidden="1" customWidth="1"/>
    <col min="6" max="6" width="14.375" style="19" customWidth="1"/>
    <col min="7" max="7" width="16" style="19" customWidth="1"/>
    <col min="8" max="8" width="14.75" style="19" customWidth="1"/>
    <col min="9" max="9" width="17.75" style="19" customWidth="1"/>
    <col min="10" max="10" width="11.375" style="19" customWidth="1"/>
    <col min="11" max="11" width="14.375" style="19" customWidth="1"/>
    <col min="12" max="12" width="18.375" style="19" customWidth="1"/>
    <col min="13" max="13" width="39" style="19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3"/>
      <c r="C2" s="3"/>
      <c r="D2" s="3"/>
      <c r="E2" s="3"/>
      <c r="F2" s="41"/>
      <c r="G2" s="3"/>
      <c r="H2" s="3"/>
      <c r="I2" s="3"/>
      <c r="J2" s="3"/>
      <c r="K2" s="3"/>
      <c r="L2" s="3"/>
      <c r="M2" s="6" t="s">
        <v>63</v>
      </c>
    </row>
    <row r="3" spans="1:13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1"/>
      <c r="B4" s="70" t="s">
        <v>64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x14ac:dyDescent="0.25">
      <c r="A5" s="1"/>
      <c r="B5" s="70" t="s">
        <v>65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/>
      <c r="B8" s="5" t="s">
        <v>43</v>
      </c>
      <c r="C8" s="3"/>
      <c r="D8" s="3"/>
      <c r="E8" s="3"/>
      <c r="F8" s="3"/>
      <c r="G8" s="3"/>
      <c r="H8" s="3"/>
      <c r="I8" s="3"/>
      <c r="J8" s="3"/>
      <c r="K8" s="3"/>
      <c r="L8" s="3"/>
      <c r="M8" s="6" t="s">
        <v>4</v>
      </c>
    </row>
    <row r="9" spans="1:13" s="7" customFormat="1" ht="20.25" customHeight="1" x14ac:dyDescent="0.25">
      <c r="A9" s="90" t="s">
        <v>5</v>
      </c>
      <c r="B9" s="80" t="s">
        <v>6</v>
      </c>
      <c r="C9" s="72" t="s">
        <v>7</v>
      </c>
      <c r="D9" s="80" t="s">
        <v>66</v>
      </c>
      <c r="E9" s="80" t="s">
        <v>9</v>
      </c>
      <c r="F9" s="72" t="s">
        <v>67</v>
      </c>
      <c r="G9" s="72"/>
      <c r="H9" s="72"/>
      <c r="I9" s="72"/>
      <c r="J9" s="72" t="s">
        <v>68</v>
      </c>
      <c r="K9" s="72"/>
      <c r="L9" s="72"/>
      <c r="M9" s="72" t="s">
        <v>69</v>
      </c>
    </row>
    <row r="10" spans="1:13" s="7" customFormat="1" ht="56.25" customHeight="1" x14ac:dyDescent="0.25">
      <c r="A10" s="90"/>
      <c r="B10" s="81"/>
      <c r="C10" s="72"/>
      <c r="D10" s="81"/>
      <c r="E10" s="81"/>
      <c r="F10" s="8" t="s">
        <v>13</v>
      </c>
      <c r="G10" s="8" t="s">
        <v>70</v>
      </c>
      <c r="H10" s="8" t="s">
        <v>15</v>
      </c>
      <c r="I10" s="8" t="s">
        <v>16</v>
      </c>
      <c r="J10" s="8" t="s">
        <v>71</v>
      </c>
      <c r="K10" s="8" t="s">
        <v>72</v>
      </c>
      <c r="L10" s="8" t="s">
        <v>73</v>
      </c>
      <c r="M10" s="72"/>
    </row>
    <row r="11" spans="1:13" ht="60.6" customHeight="1" x14ac:dyDescent="0.25">
      <c r="A11" s="87" t="s">
        <v>17</v>
      </c>
      <c r="B11" s="75" t="s">
        <v>74</v>
      </c>
      <c r="C11" s="8" t="s">
        <v>75</v>
      </c>
      <c r="D11" s="11" t="s">
        <v>76</v>
      </c>
      <c r="E11" s="9" t="s">
        <v>77</v>
      </c>
      <c r="F11" s="12">
        <v>31229.75</v>
      </c>
      <c r="G11" s="12">
        <f>F11</f>
        <v>31229.75</v>
      </c>
      <c r="H11" s="12">
        <v>30295.3</v>
      </c>
      <c r="I11" s="12">
        <f>G11-H11</f>
        <v>934.45000000000073</v>
      </c>
      <c r="J11" s="12">
        <f>I11</f>
        <v>934.45000000000073</v>
      </c>
      <c r="K11" s="12">
        <f>J11</f>
        <v>934.45000000000073</v>
      </c>
      <c r="L11" s="12"/>
      <c r="M11" s="75" t="s">
        <v>78</v>
      </c>
    </row>
    <row r="12" spans="1:13" ht="50.25" customHeight="1" x14ac:dyDescent="0.25">
      <c r="A12" s="88"/>
      <c r="B12" s="89"/>
      <c r="C12" s="8" t="s">
        <v>79</v>
      </c>
      <c r="D12" s="11" t="s">
        <v>76</v>
      </c>
      <c r="E12" s="9" t="s">
        <v>77</v>
      </c>
      <c r="F12" s="42" t="s">
        <v>80</v>
      </c>
      <c r="G12" s="12" t="str">
        <f>F12</f>
        <v>1  993,4</v>
      </c>
      <c r="H12" s="12">
        <v>1933.74</v>
      </c>
      <c r="I12" s="12">
        <v>59.65</v>
      </c>
      <c r="J12" s="12">
        <f>I12</f>
        <v>59.65</v>
      </c>
      <c r="K12" s="12"/>
      <c r="L12" s="12">
        <f>J12</f>
        <v>59.65</v>
      </c>
      <c r="M12" s="89"/>
    </row>
    <row r="13" spans="1:13" x14ac:dyDescent="0.25">
      <c r="A13" s="31"/>
      <c r="B13" s="15" t="s">
        <v>42</v>
      </c>
      <c r="C13" s="14"/>
      <c r="D13" s="14"/>
      <c r="E13" s="14"/>
      <c r="F13" s="16">
        <f t="shared" ref="F13:L13" si="0">SUM(F11:F12)</f>
        <v>31229.75</v>
      </c>
      <c r="G13" s="12">
        <f t="shared" si="0"/>
        <v>31229.75</v>
      </c>
      <c r="H13" s="12">
        <f t="shared" si="0"/>
        <v>32229.040000000001</v>
      </c>
      <c r="I13" s="12">
        <f t="shared" si="0"/>
        <v>994.1000000000007</v>
      </c>
      <c r="J13" s="12">
        <f t="shared" si="0"/>
        <v>994.1000000000007</v>
      </c>
      <c r="K13" s="12">
        <f t="shared" si="0"/>
        <v>934.45000000000073</v>
      </c>
      <c r="L13" s="12">
        <f t="shared" si="0"/>
        <v>59.65</v>
      </c>
      <c r="M13" s="14"/>
    </row>
    <row r="14" spans="1:13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"/>
      <c r="B15" s="3"/>
      <c r="C15" s="3"/>
      <c r="D15" s="3"/>
      <c r="E15" s="3"/>
      <c r="F15" s="41"/>
      <c r="G15" s="3"/>
      <c r="H15" s="3"/>
      <c r="I15" s="3"/>
      <c r="J15" s="3"/>
      <c r="K15" s="3"/>
      <c r="L15" s="3"/>
      <c r="M15" s="3"/>
    </row>
    <row r="16" spans="1:13" x14ac:dyDescent="0.25">
      <c r="A16" s="1"/>
      <c r="B16" s="3" t="s">
        <v>81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1"/>
      <c r="B17" s="3" t="s">
        <v>82</v>
      </c>
      <c r="C17" s="3"/>
      <c r="D17" s="3"/>
      <c r="E17" s="3"/>
      <c r="F17" s="3"/>
      <c r="G17" s="3"/>
      <c r="H17" s="3"/>
      <c r="I17" s="41"/>
      <c r="J17" s="3"/>
      <c r="K17" s="3"/>
      <c r="L17" s="3"/>
      <c r="M17" s="3"/>
    </row>
    <row r="18" spans="1:13" x14ac:dyDescent="0.25">
      <c r="A18" s="1"/>
      <c r="B18" s="3"/>
      <c r="C18" s="3"/>
      <c r="D18" s="3"/>
      <c r="E18" s="3"/>
      <c r="F18" s="3"/>
      <c r="G18" s="41"/>
      <c r="H18" s="3"/>
      <c r="I18" s="3"/>
      <c r="J18" s="3"/>
      <c r="K18" s="3"/>
      <c r="L18" s="3"/>
      <c r="M18" s="3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13">
    <mergeCell ref="A11:A12"/>
    <mergeCell ref="B11:B12"/>
    <mergeCell ref="M11:M12"/>
    <mergeCell ref="B4:M4"/>
    <mergeCell ref="B5:M5"/>
    <mergeCell ref="A9:A10"/>
    <mergeCell ref="B9:B10"/>
    <mergeCell ref="C9:C10"/>
    <mergeCell ref="D9:D10"/>
    <mergeCell ref="E9:E10"/>
    <mergeCell ref="F9:I9"/>
    <mergeCell ref="J9:L9"/>
    <mergeCell ref="M9:M10"/>
  </mergeCells>
  <pageMargins left="0.39370078740157483" right="0.19685039370078741" top="0.55118110236220474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J10" sqref="J10"/>
    </sheetView>
  </sheetViews>
  <sheetFormatPr defaultRowHeight="15" x14ac:dyDescent="0.25"/>
  <cols>
    <col min="1" max="1" width="5.75" style="18" customWidth="1"/>
    <col min="2" max="2" width="26.625" style="19" customWidth="1"/>
    <col min="3" max="3" width="23.75" style="19" customWidth="1"/>
    <col min="4" max="4" width="10.625" style="19" hidden="1" customWidth="1"/>
    <col min="5" max="5" width="14.375" style="19" hidden="1" customWidth="1"/>
    <col min="6" max="6" width="12.125" style="19" customWidth="1"/>
    <col min="7" max="7" width="13.75" style="19" customWidth="1"/>
    <col min="8" max="8" width="14.125" style="19" customWidth="1"/>
    <col min="9" max="9" width="15.125" style="19" customWidth="1"/>
    <col min="10" max="10" width="14.125" style="19" customWidth="1"/>
    <col min="11" max="11" width="39.625" style="19" customWidth="1"/>
  </cols>
  <sheetData>
    <row r="1" spans="1:11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21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x14ac:dyDescent="0.25">
      <c r="A3" s="5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6" t="s">
        <v>4</v>
      </c>
    </row>
    <row r="6" spans="1:11" s="7" customFormat="1" x14ac:dyDescent="0.25">
      <c r="A6" s="71" t="s">
        <v>5</v>
      </c>
      <c r="B6" s="71" t="s">
        <v>6</v>
      </c>
      <c r="C6" s="72" t="s">
        <v>7</v>
      </c>
      <c r="D6" s="73" t="s">
        <v>8</v>
      </c>
      <c r="E6" s="73" t="s">
        <v>9</v>
      </c>
      <c r="F6" s="72" t="s">
        <v>10</v>
      </c>
      <c r="G6" s="72"/>
      <c r="H6" s="72"/>
      <c r="I6" s="72"/>
      <c r="J6" s="71" t="s">
        <v>11</v>
      </c>
      <c r="K6" s="71" t="s">
        <v>12</v>
      </c>
    </row>
    <row r="7" spans="1:11" s="7" customFormat="1" ht="27" x14ac:dyDescent="0.25">
      <c r="A7" s="71"/>
      <c r="B7" s="71"/>
      <c r="C7" s="72"/>
      <c r="D7" s="74"/>
      <c r="E7" s="74"/>
      <c r="F7" s="8" t="s">
        <v>13</v>
      </c>
      <c r="G7" s="8" t="s">
        <v>14</v>
      </c>
      <c r="H7" s="8" t="s">
        <v>15</v>
      </c>
      <c r="I7" s="8" t="s">
        <v>16</v>
      </c>
      <c r="J7" s="71"/>
      <c r="K7" s="71"/>
    </row>
    <row r="8" spans="1:11" s="7" customFormat="1" ht="15.75" x14ac:dyDescent="0.25">
      <c r="A8" s="64" t="s">
        <v>43</v>
      </c>
      <c r="B8" s="65"/>
      <c r="C8" s="65"/>
      <c r="D8" s="66"/>
      <c r="E8" s="20"/>
      <c r="F8" s="8"/>
      <c r="G8" s="8"/>
      <c r="H8" s="8"/>
      <c r="I8" s="8"/>
      <c r="J8" s="8"/>
      <c r="K8" s="8"/>
    </row>
    <row r="9" spans="1:11" ht="81" x14ac:dyDescent="0.25">
      <c r="A9" s="9" t="s">
        <v>17</v>
      </c>
      <c r="B9" s="10" t="s">
        <v>18</v>
      </c>
      <c r="C9" s="9" t="s">
        <v>19</v>
      </c>
      <c r="D9" s="11" t="s">
        <v>20</v>
      </c>
      <c r="E9" s="9">
        <v>0</v>
      </c>
      <c r="F9" s="12">
        <v>1492.4</v>
      </c>
      <c r="G9" s="12">
        <v>0</v>
      </c>
      <c r="H9" s="12">
        <v>0</v>
      </c>
      <c r="I9" s="12">
        <v>0</v>
      </c>
      <c r="J9" s="12">
        <f>F9</f>
        <v>1492.4</v>
      </c>
      <c r="K9" s="10" t="s">
        <v>21</v>
      </c>
    </row>
    <row r="10" spans="1:11" ht="121.5" x14ac:dyDescent="0.25">
      <c r="A10" s="9" t="s">
        <v>22</v>
      </c>
      <c r="B10" s="10" t="s">
        <v>23</v>
      </c>
      <c r="C10" s="11" t="s">
        <v>24</v>
      </c>
      <c r="D10" s="11" t="s">
        <v>25</v>
      </c>
      <c r="E10" s="9">
        <v>0</v>
      </c>
      <c r="F10" s="12">
        <v>5260.3</v>
      </c>
      <c r="G10" s="12">
        <f>F10</f>
        <v>5260.3</v>
      </c>
      <c r="H10" s="12">
        <v>0</v>
      </c>
      <c r="I10" s="12">
        <f>G10</f>
        <v>5260.3</v>
      </c>
      <c r="J10" s="12">
        <f>G10</f>
        <v>5260.3</v>
      </c>
      <c r="K10" s="13" t="s">
        <v>26</v>
      </c>
    </row>
    <row r="11" spans="1:11" ht="121.5" x14ac:dyDescent="0.25">
      <c r="A11" s="9" t="s">
        <v>27</v>
      </c>
      <c r="B11" s="10" t="s">
        <v>28</v>
      </c>
      <c r="C11" s="11" t="s">
        <v>29</v>
      </c>
      <c r="D11" s="11" t="s">
        <v>30</v>
      </c>
      <c r="E11" s="9">
        <v>0</v>
      </c>
      <c r="F11" s="12">
        <v>4535.2</v>
      </c>
      <c r="G11" s="12">
        <f>F11</f>
        <v>4535.2</v>
      </c>
      <c r="H11" s="12">
        <v>0</v>
      </c>
      <c r="I11" s="12">
        <f>G11</f>
        <v>4535.2</v>
      </c>
      <c r="J11" s="12">
        <f>I11</f>
        <v>4535.2</v>
      </c>
      <c r="K11" s="10" t="s">
        <v>31</v>
      </c>
    </row>
    <row r="12" spans="1:11" ht="121.5" x14ac:dyDescent="0.25">
      <c r="A12" s="9" t="s">
        <v>32</v>
      </c>
      <c r="B12" s="10" t="s">
        <v>33</v>
      </c>
      <c r="C12" s="11" t="s">
        <v>34</v>
      </c>
      <c r="D12" s="11" t="s">
        <v>35</v>
      </c>
      <c r="E12" s="9">
        <v>0</v>
      </c>
      <c r="F12" s="12">
        <v>7658.2</v>
      </c>
      <c r="G12" s="12">
        <f>F12</f>
        <v>7658.2</v>
      </c>
      <c r="H12" s="12">
        <v>0</v>
      </c>
      <c r="I12" s="12">
        <f>G12</f>
        <v>7658.2</v>
      </c>
      <c r="J12" s="12">
        <f>I12</f>
        <v>7658.2</v>
      </c>
      <c r="K12" s="10" t="s">
        <v>36</v>
      </c>
    </row>
    <row r="13" spans="1:11" ht="202.5" x14ac:dyDescent="0.25">
      <c r="A13" s="9" t="s">
        <v>37</v>
      </c>
      <c r="B13" s="10" t="s">
        <v>38</v>
      </c>
      <c r="C13" s="11" t="s">
        <v>39</v>
      </c>
      <c r="D13" s="11" t="s">
        <v>40</v>
      </c>
      <c r="E13" s="9">
        <v>0</v>
      </c>
      <c r="F13" s="12">
        <v>9050.2000000000007</v>
      </c>
      <c r="G13" s="12">
        <f>F13</f>
        <v>9050.2000000000007</v>
      </c>
      <c r="H13" s="12">
        <v>0</v>
      </c>
      <c r="I13" s="12">
        <f>G13</f>
        <v>9050.2000000000007</v>
      </c>
      <c r="J13" s="12">
        <f>I13</f>
        <v>9050.2000000000007</v>
      </c>
      <c r="K13" s="10" t="s">
        <v>41</v>
      </c>
    </row>
    <row r="14" spans="1:11" x14ac:dyDescent="0.25">
      <c r="A14" s="14"/>
      <c r="B14" s="15" t="s">
        <v>42</v>
      </c>
      <c r="C14" s="14"/>
      <c r="D14" s="14"/>
      <c r="E14" s="14"/>
      <c r="F14" s="16">
        <f>F9+F10+F11+F12+F13</f>
        <v>27996.300000000003</v>
      </c>
      <c r="G14" s="16">
        <f>SUM(G9:G13)</f>
        <v>26503.9</v>
      </c>
      <c r="H14" s="16">
        <f>SUM(H9:H13)</f>
        <v>0</v>
      </c>
      <c r="I14" s="16">
        <f>G14</f>
        <v>26503.9</v>
      </c>
      <c r="J14" s="16">
        <f>SUM(J9:J13)</f>
        <v>27996.300000000003</v>
      </c>
      <c r="K14" s="14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7"/>
      <c r="B16" s="21" t="s">
        <v>46</v>
      </c>
      <c r="C16" s="17"/>
      <c r="D16" s="1"/>
      <c r="E16" s="1"/>
      <c r="F16" s="1"/>
      <c r="G16" s="1"/>
      <c r="H16" s="1"/>
      <c r="I16" s="1"/>
      <c r="J16" s="1"/>
      <c r="K16" s="1"/>
    </row>
    <row r="17" spans="1:13" ht="141.75" x14ac:dyDescent="0.25">
      <c r="A17" s="12" t="s">
        <v>44</v>
      </c>
      <c r="B17" s="25" t="s">
        <v>49</v>
      </c>
      <c r="C17" s="23" t="s">
        <v>51</v>
      </c>
      <c r="D17" s="12"/>
      <c r="E17" s="12"/>
      <c r="F17" s="26">
        <v>77207.3</v>
      </c>
      <c r="G17" s="26">
        <v>68585.009999999995</v>
      </c>
      <c r="H17" s="26">
        <v>68585.009999999995</v>
      </c>
      <c r="I17" s="26">
        <v>2703.1</v>
      </c>
      <c r="J17" s="26">
        <v>2703.1</v>
      </c>
      <c r="K17" s="10" t="s">
        <v>47</v>
      </c>
      <c r="L17" s="1"/>
      <c r="M17" s="1"/>
    </row>
    <row r="18" spans="1:13" ht="126" x14ac:dyDescent="0.25">
      <c r="A18" s="12" t="s">
        <v>45</v>
      </c>
      <c r="B18" s="25" t="s">
        <v>50</v>
      </c>
      <c r="C18" s="23" t="s">
        <v>52</v>
      </c>
      <c r="D18" s="12"/>
      <c r="E18" s="12"/>
      <c r="F18" s="26">
        <v>1656.11</v>
      </c>
      <c r="G18" s="26">
        <v>1589.79</v>
      </c>
      <c r="H18" s="26">
        <v>1589.79</v>
      </c>
      <c r="I18" s="26">
        <v>0.19</v>
      </c>
      <c r="J18" s="26">
        <v>0.19</v>
      </c>
      <c r="K18" s="22" t="s">
        <v>48</v>
      </c>
      <c r="L18" s="1"/>
      <c r="M18" s="1"/>
    </row>
    <row r="19" spans="1:13" ht="15.75" x14ac:dyDescent="0.25">
      <c r="A19" s="12"/>
      <c r="B19" s="39" t="s">
        <v>62</v>
      </c>
      <c r="C19" s="16"/>
      <c r="D19" s="16"/>
      <c r="E19" s="16"/>
      <c r="F19" s="40">
        <f>SUM(F17:F18)</f>
        <v>78863.41</v>
      </c>
      <c r="G19" s="40">
        <f t="shared" ref="G19:J19" si="0">SUM(G17:G18)</f>
        <v>70174.799999999988</v>
      </c>
      <c r="H19" s="40">
        <f t="shared" si="0"/>
        <v>70174.799999999988</v>
      </c>
      <c r="I19" s="40">
        <f t="shared" si="0"/>
        <v>2703.29</v>
      </c>
      <c r="J19" s="40">
        <f t="shared" si="0"/>
        <v>2703.29</v>
      </c>
      <c r="K19" s="12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ht="15.75" x14ac:dyDescent="0.25">
      <c r="A23" s="1"/>
      <c r="B23" s="29" t="s">
        <v>61</v>
      </c>
      <c r="C23" s="1"/>
      <c r="D23" s="1"/>
      <c r="E23" s="1"/>
      <c r="F23" s="1"/>
      <c r="G23" s="1"/>
      <c r="H23" s="1"/>
      <c r="I23" s="1"/>
      <c r="J23" s="1"/>
      <c r="K23" s="1"/>
    </row>
    <row r="24" spans="1:13" ht="150" x14ac:dyDescent="0.25">
      <c r="A24" s="28" t="s">
        <v>17</v>
      </c>
      <c r="B24" s="27" t="s">
        <v>53</v>
      </c>
      <c r="C24" s="33" t="s">
        <v>54</v>
      </c>
      <c r="D24" s="30"/>
      <c r="E24" s="30"/>
      <c r="F24" s="30">
        <v>2105.2379999999998</v>
      </c>
      <c r="G24" s="30">
        <v>2105.2379999999998</v>
      </c>
      <c r="H24" s="30">
        <v>1901.4570000000001</v>
      </c>
      <c r="I24" s="30">
        <v>203.78100000000001</v>
      </c>
      <c r="J24" s="31"/>
      <c r="K24" s="22" t="s">
        <v>55</v>
      </c>
    </row>
    <row r="25" spans="1:13" ht="105" x14ac:dyDescent="0.25">
      <c r="A25" s="28" t="s">
        <v>60</v>
      </c>
      <c r="B25" s="27" t="s">
        <v>56</v>
      </c>
      <c r="C25" s="24" t="s">
        <v>57</v>
      </c>
      <c r="D25" s="30"/>
      <c r="E25" s="30"/>
      <c r="F25" s="30">
        <v>429.43067000000002</v>
      </c>
      <c r="G25" s="30">
        <v>356.91843999999998</v>
      </c>
      <c r="H25" s="30">
        <v>356.91843999999998</v>
      </c>
      <c r="I25" s="30">
        <v>72.512230000000002</v>
      </c>
      <c r="J25" s="32"/>
      <c r="K25" s="67" t="s">
        <v>58</v>
      </c>
    </row>
    <row r="26" spans="1:13" ht="120" x14ac:dyDescent="0.25">
      <c r="A26" s="28" t="s">
        <v>27</v>
      </c>
      <c r="B26" s="27" t="s">
        <v>59</v>
      </c>
      <c r="C26" s="24" t="s">
        <v>57</v>
      </c>
      <c r="D26" s="30"/>
      <c r="E26" s="30"/>
      <c r="F26" s="30">
        <v>39.369329999999998</v>
      </c>
      <c r="G26" s="30">
        <v>32.721559999999997</v>
      </c>
      <c r="H26" s="30">
        <v>32.721559999999997</v>
      </c>
      <c r="I26" s="30">
        <v>6.6477700000000004</v>
      </c>
      <c r="J26" s="31"/>
      <c r="K26" s="68"/>
    </row>
    <row r="27" spans="1:13" x14ac:dyDescent="0.25">
      <c r="A27" s="28" t="s">
        <v>32</v>
      </c>
      <c r="B27" s="28"/>
      <c r="C27" s="31"/>
      <c r="D27" s="31"/>
      <c r="E27" s="31"/>
      <c r="F27" s="31"/>
      <c r="G27" s="31"/>
      <c r="H27" s="31"/>
      <c r="I27" s="31"/>
      <c r="J27" s="31"/>
      <c r="K27" s="31"/>
    </row>
    <row r="28" spans="1:13" x14ac:dyDescent="0.25">
      <c r="A28" s="28"/>
      <c r="B28" s="28" t="s">
        <v>42</v>
      </c>
      <c r="C28" s="31"/>
      <c r="D28" s="30">
        <f t="shared" ref="D28:I28" si="1">SUM(D24:D27)</f>
        <v>0</v>
      </c>
      <c r="E28" s="30">
        <f t="shared" si="1"/>
        <v>0</v>
      </c>
      <c r="F28" s="37">
        <f t="shared" si="1"/>
        <v>2574.038</v>
      </c>
      <c r="G28" s="37">
        <f t="shared" si="1"/>
        <v>2494.8779999999997</v>
      </c>
      <c r="H28" s="37">
        <f t="shared" si="1"/>
        <v>2291.0970000000002</v>
      </c>
      <c r="I28" s="37">
        <f t="shared" si="1"/>
        <v>282.94099999999997</v>
      </c>
      <c r="J28" s="38">
        <f t="shared" ref="J28" si="2">SUM(J24:J27)</f>
        <v>0</v>
      </c>
      <c r="K28" s="31"/>
    </row>
    <row r="29" spans="1:13" x14ac:dyDescent="0.25">
      <c r="A29" s="54"/>
      <c r="B29" s="54"/>
      <c r="C29" s="55"/>
      <c r="D29" s="56"/>
      <c r="E29" s="56"/>
      <c r="F29" s="57"/>
      <c r="G29" s="57"/>
      <c r="H29" s="57"/>
      <c r="I29" s="57"/>
      <c r="J29" s="58"/>
      <c r="K29" s="55"/>
    </row>
    <row r="30" spans="1:13" x14ac:dyDescent="0.25">
      <c r="A30" s="61" t="s">
        <v>97</v>
      </c>
      <c r="B30" s="61"/>
      <c r="C30" s="55"/>
      <c r="D30" s="56"/>
      <c r="E30" s="56"/>
      <c r="F30" s="57"/>
      <c r="G30" s="57"/>
      <c r="H30" s="57"/>
      <c r="I30" s="57"/>
      <c r="J30" s="58"/>
      <c r="K30" s="55"/>
    </row>
    <row r="31" spans="1:13" ht="30" x14ac:dyDescent="0.25">
      <c r="A31" s="28" t="s">
        <v>17</v>
      </c>
      <c r="B31" s="59" t="s">
        <v>98</v>
      </c>
      <c r="C31" s="62" t="s">
        <v>99</v>
      </c>
      <c r="D31" s="28"/>
      <c r="E31" s="28"/>
      <c r="F31" s="26">
        <v>18069.400000000001</v>
      </c>
      <c r="G31" s="26">
        <v>10613</v>
      </c>
      <c r="H31" s="26">
        <v>10613</v>
      </c>
      <c r="I31" s="26">
        <f>G31-H31</f>
        <v>0</v>
      </c>
      <c r="J31" s="26">
        <v>0</v>
      </c>
      <c r="K31" s="60"/>
    </row>
    <row r="32" spans="1:13" x14ac:dyDescent="0.25">
      <c r="A32" s="54"/>
      <c r="B32" s="54"/>
      <c r="C32" s="55"/>
      <c r="D32" s="56"/>
      <c r="E32" s="56"/>
      <c r="F32" s="57"/>
      <c r="G32" s="57"/>
      <c r="H32" s="57"/>
      <c r="I32" s="57"/>
      <c r="J32" s="58"/>
      <c r="K32" s="55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34"/>
      <c r="B34" s="35" t="s">
        <v>42</v>
      </c>
      <c r="C34" s="35"/>
      <c r="D34" s="35"/>
      <c r="E34" s="35"/>
      <c r="F34" s="37">
        <f>F14+F19+F28+F31</f>
        <v>127503.14800000002</v>
      </c>
      <c r="G34" s="37">
        <f>G14+G19+G28+G31</f>
        <v>109786.57799999998</v>
      </c>
      <c r="H34" s="37">
        <f>H14+H19+H28+H31</f>
        <v>83078.896999999983</v>
      </c>
      <c r="I34" s="37">
        <f>I14+I19+I28+I31</f>
        <v>29490.131000000001</v>
      </c>
      <c r="J34" s="37">
        <f>J14+J19+J28+J31</f>
        <v>30699.590000000004</v>
      </c>
      <c r="K34" s="36"/>
    </row>
  </sheetData>
  <mergeCells count="12">
    <mergeCell ref="K25:K26"/>
    <mergeCell ref="A8:D8"/>
    <mergeCell ref="B3:K3"/>
    <mergeCell ref="A4:K4"/>
    <mergeCell ref="A6:A7"/>
    <mergeCell ref="B6:B7"/>
    <mergeCell ref="C6:C7"/>
    <mergeCell ref="D6:D7"/>
    <mergeCell ref="E6:E7"/>
    <mergeCell ref="F6:I6"/>
    <mergeCell ref="J6:J7"/>
    <mergeCell ref="K6:K7"/>
  </mergeCells>
  <pageMargins left="0.39370078740157483" right="0.11811023622047245" top="0.39370078740157483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J38" sqref="J38"/>
    </sheetView>
  </sheetViews>
  <sheetFormatPr defaultRowHeight="15" x14ac:dyDescent="0.25"/>
  <cols>
    <col min="1" max="1" width="5.75" style="18" customWidth="1"/>
    <col min="2" max="2" width="22.25" style="19" customWidth="1"/>
    <col min="3" max="3" width="25.125" style="19" customWidth="1"/>
    <col min="4" max="4" width="10.875" style="19" customWidth="1"/>
    <col min="5" max="5" width="11" style="19" customWidth="1"/>
    <col min="6" max="6" width="17.75" style="19" customWidth="1"/>
    <col min="7" max="7" width="17.375" style="19" customWidth="1"/>
    <col min="8" max="8" width="16.125" style="19" customWidth="1"/>
    <col min="9" max="9" width="18.125" style="19" customWidth="1"/>
    <col min="10" max="10" width="17.875" style="19" customWidth="1"/>
    <col min="11" max="11" width="34.75" style="19" customWidth="1"/>
    <col min="12" max="23" width="9.125" style="19"/>
  </cols>
  <sheetData>
    <row r="1" spans="1:23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3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6" t="s">
        <v>83</v>
      </c>
    </row>
    <row r="3" spans="1:23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3" x14ac:dyDescent="0.25">
      <c r="A4" s="43"/>
      <c r="B4" s="70" t="s">
        <v>84</v>
      </c>
      <c r="C4" s="70"/>
      <c r="D4" s="70"/>
      <c r="E4" s="70"/>
      <c r="F4" s="70"/>
      <c r="G4" s="70"/>
      <c r="H4" s="70"/>
      <c r="I4" s="70"/>
      <c r="J4" s="70"/>
      <c r="K4" s="70"/>
    </row>
    <row r="5" spans="1:23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23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23" ht="18.75" x14ac:dyDescent="0.25">
      <c r="A7" s="43"/>
      <c r="B7" s="48" t="s">
        <v>43</v>
      </c>
      <c r="C7" s="43"/>
      <c r="D7" s="43"/>
      <c r="E7" s="43"/>
      <c r="F7" s="43"/>
      <c r="G7" s="43"/>
      <c r="H7" s="43"/>
      <c r="I7" s="43"/>
      <c r="J7" s="43"/>
      <c r="K7" s="6" t="s">
        <v>4</v>
      </c>
    </row>
    <row r="8" spans="1:23" s="7" customFormat="1" x14ac:dyDescent="0.25">
      <c r="A8" s="80" t="s">
        <v>5</v>
      </c>
      <c r="B8" s="72" t="s">
        <v>6</v>
      </c>
      <c r="C8" s="72" t="s">
        <v>7</v>
      </c>
      <c r="D8" s="73" t="s">
        <v>8</v>
      </c>
      <c r="E8" s="73" t="s">
        <v>9</v>
      </c>
      <c r="F8" s="72" t="s">
        <v>67</v>
      </c>
      <c r="G8" s="72"/>
      <c r="H8" s="72"/>
      <c r="I8" s="72"/>
      <c r="J8" s="71" t="s">
        <v>11</v>
      </c>
      <c r="K8" s="71" t="s">
        <v>85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7" customFormat="1" ht="27" x14ac:dyDescent="0.25">
      <c r="A9" s="81"/>
      <c r="B9" s="72"/>
      <c r="C9" s="72"/>
      <c r="D9" s="74"/>
      <c r="E9" s="74"/>
      <c r="F9" s="8" t="s">
        <v>13</v>
      </c>
      <c r="G9" s="8" t="s">
        <v>14</v>
      </c>
      <c r="H9" s="8" t="s">
        <v>15</v>
      </c>
      <c r="I9" s="8" t="s">
        <v>16</v>
      </c>
      <c r="J9" s="71"/>
      <c r="K9" s="7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56.25" customHeight="1" x14ac:dyDescent="0.25">
      <c r="A10" s="73" t="s">
        <v>17</v>
      </c>
      <c r="B10" s="75" t="s">
        <v>86</v>
      </c>
      <c r="C10" s="8" t="s">
        <v>87</v>
      </c>
      <c r="D10" s="11" t="s">
        <v>76</v>
      </c>
      <c r="E10" s="9" t="s">
        <v>88</v>
      </c>
      <c r="F10" s="12">
        <v>23568.91</v>
      </c>
      <c r="G10" s="12">
        <f>F10</f>
        <v>23568.91</v>
      </c>
      <c r="H10" s="9">
        <v>0</v>
      </c>
      <c r="I10" s="12">
        <f>G10</f>
        <v>23568.91</v>
      </c>
      <c r="J10" s="12">
        <f>I10</f>
        <v>23568.91</v>
      </c>
      <c r="K10" s="75" t="s">
        <v>89</v>
      </c>
    </row>
    <row r="11" spans="1:23" ht="135.75" customHeight="1" x14ac:dyDescent="0.25">
      <c r="A11" s="74"/>
      <c r="B11" s="76"/>
      <c r="C11" s="8" t="s">
        <v>90</v>
      </c>
      <c r="D11" s="11" t="s">
        <v>76</v>
      </c>
      <c r="E11" s="9" t="s">
        <v>88</v>
      </c>
      <c r="F11" s="12">
        <v>1504.4</v>
      </c>
      <c r="G11" s="12">
        <f>F11</f>
        <v>1504.4</v>
      </c>
      <c r="H11" s="9">
        <v>0</v>
      </c>
      <c r="I11" s="12">
        <f>G11</f>
        <v>1504.4</v>
      </c>
      <c r="J11" s="12">
        <f>I11</f>
        <v>1504.4</v>
      </c>
      <c r="K11" s="76"/>
    </row>
    <row r="12" spans="1:23" x14ac:dyDescent="0.25">
      <c r="A12" s="14"/>
      <c r="B12" s="15" t="s">
        <v>42</v>
      </c>
      <c r="C12" s="14"/>
      <c r="D12" s="14"/>
      <c r="E12" s="14"/>
      <c r="F12" s="16">
        <f>F10+F11</f>
        <v>25073.31</v>
      </c>
      <c r="G12" s="12">
        <f>SUM(G10:G11)</f>
        <v>25073.31</v>
      </c>
      <c r="H12" s="9">
        <f>SUM(H10:H11)</f>
        <v>0</v>
      </c>
      <c r="I12" s="12">
        <f>SUM(I10:I11)</f>
        <v>25073.31</v>
      </c>
      <c r="J12" s="12">
        <f>SUM(J10:J11)</f>
        <v>25073.31</v>
      </c>
      <c r="K12" s="14"/>
    </row>
    <row r="13" spans="1:2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23" x14ac:dyDescent="0.25">
      <c r="A14" s="3" t="s">
        <v>91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3" ht="14.45" hidden="1" customHeight="1" x14ac:dyDescent="0.25">
      <c r="A16" s="77" t="s">
        <v>92</v>
      </c>
      <c r="B16" s="77"/>
      <c r="C16" s="77"/>
      <c r="D16" s="1"/>
      <c r="E16" s="1"/>
      <c r="F16" s="44"/>
      <c r="G16" s="44"/>
      <c r="H16" s="1"/>
      <c r="I16" s="45"/>
      <c r="J16" s="1"/>
      <c r="K16" s="1"/>
    </row>
    <row r="17" spans="1:11" ht="26.25" hidden="1" customHeight="1" x14ac:dyDescent="0.3">
      <c r="A17" s="77"/>
      <c r="B17" s="77"/>
      <c r="C17" s="77"/>
      <c r="D17" s="46"/>
      <c r="E17" s="46"/>
      <c r="F17" s="47"/>
      <c r="G17" s="78" t="s">
        <v>93</v>
      </c>
      <c r="H17" s="78"/>
      <c r="I17" s="1"/>
      <c r="J17" s="1"/>
      <c r="K17" s="1"/>
    </row>
    <row r="18" spans="1:11" hidden="1" x14ac:dyDescent="0.25">
      <c r="A18" s="1"/>
      <c r="B18" s="1"/>
      <c r="C18" s="1"/>
      <c r="D18" s="79" t="s">
        <v>94</v>
      </c>
      <c r="E18" s="79"/>
      <c r="F18" s="79"/>
      <c r="G18" s="1"/>
      <c r="H18" s="1"/>
      <c r="I18" s="1"/>
      <c r="J18" s="1"/>
      <c r="K18" s="1"/>
    </row>
    <row r="19" spans="1:11" hidden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45" hidden="1" customHeight="1" x14ac:dyDescent="0.25">
      <c r="A20" s="82"/>
      <c r="B20" s="82"/>
      <c r="C20" s="1"/>
      <c r="D20" s="1"/>
      <c r="E20" s="1"/>
      <c r="F20" s="1"/>
      <c r="G20" s="1"/>
      <c r="H20" s="1"/>
      <c r="I20" s="1"/>
      <c r="J20" s="1"/>
      <c r="K20" s="1"/>
    </row>
    <row r="21" spans="1:11" ht="14.45" hidden="1" customHeight="1" x14ac:dyDescent="0.25">
      <c r="A21" s="83" t="s">
        <v>95</v>
      </c>
      <c r="B21" s="83"/>
      <c r="C21" s="1"/>
      <c r="D21" s="1"/>
      <c r="E21" s="1"/>
      <c r="F21" s="1"/>
      <c r="G21" s="1"/>
      <c r="H21" s="1"/>
      <c r="I21" s="1"/>
      <c r="J21" s="1"/>
      <c r="K21" s="1"/>
    </row>
    <row r="22" spans="1:11" hidden="1" x14ac:dyDescent="0.25">
      <c r="A22" s="84" t="s">
        <v>96</v>
      </c>
      <c r="B22" s="84"/>
      <c r="C22" s="1"/>
      <c r="D22" s="1"/>
      <c r="E22" s="1"/>
      <c r="F22" s="1"/>
      <c r="G22" s="1"/>
      <c r="H22" s="1"/>
      <c r="I22" s="1"/>
      <c r="J22" s="1"/>
      <c r="K22" s="1"/>
    </row>
    <row r="23" spans="1:11" hidden="1" x14ac:dyDescent="0.25">
      <c r="A23" s="84"/>
      <c r="B23" s="84"/>
      <c r="C23" s="1"/>
      <c r="D23" s="1"/>
      <c r="E23" s="1"/>
      <c r="F23" s="1"/>
      <c r="G23" s="1"/>
      <c r="H23" s="1"/>
      <c r="I23" s="1"/>
      <c r="J23" s="1"/>
      <c r="K23" s="1"/>
    </row>
    <row r="24" spans="1:11" hidden="1" x14ac:dyDescent="0.25">
      <c r="A24" s="84"/>
      <c r="B24" s="84"/>
      <c r="C24" s="1"/>
      <c r="D24" s="1"/>
      <c r="E24" s="1"/>
      <c r="F24" s="1"/>
      <c r="G24" s="1"/>
      <c r="H24" s="1"/>
      <c r="I24" s="1"/>
      <c r="J24" s="1"/>
      <c r="K24" s="1"/>
    </row>
    <row r="25" spans="1:11" hidden="1" x14ac:dyDescent="0.25">
      <c r="A25" s="84"/>
      <c r="B25" s="84"/>
      <c r="C25" s="1"/>
      <c r="D25" s="1"/>
      <c r="E25" s="1"/>
      <c r="F25" s="1"/>
      <c r="G25" s="1"/>
      <c r="H25" s="1"/>
      <c r="I25" s="1"/>
      <c r="J25" s="1"/>
      <c r="K25" s="1"/>
    </row>
    <row r="26" spans="1:11" ht="23.25" hidden="1" customHeight="1" x14ac:dyDescent="0.25">
      <c r="A26" s="84"/>
      <c r="B26" s="84"/>
    </row>
  </sheetData>
  <mergeCells count="18">
    <mergeCell ref="A20:B20"/>
    <mergeCell ref="A21:B21"/>
    <mergeCell ref="A22:B26"/>
    <mergeCell ref="A10:A11"/>
    <mergeCell ref="B10:B11"/>
    <mergeCell ref="K10:K11"/>
    <mergeCell ref="A16:C17"/>
    <mergeCell ref="G17:H17"/>
    <mergeCell ref="D18:F18"/>
    <mergeCell ref="B4:K4"/>
    <mergeCell ref="A8:A9"/>
    <mergeCell ref="B8:B9"/>
    <mergeCell ref="C8:C9"/>
    <mergeCell ref="D8:D9"/>
    <mergeCell ref="E8:E9"/>
    <mergeCell ref="F8:I8"/>
    <mergeCell ref="J8:J9"/>
    <mergeCell ref="K8:K9"/>
  </mergeCells>
  <pageMargins left="0.39370078740157483" right="0.31496062992125984" top="0.55118110236220474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Городские (2)</vt:lpstr>
      <vt:lpstr>дорожный фонд (2)</vt:lpstr>
      <vt:lpstr>мбт</vt:lpstr>
      <vt:lpstr>Городские</vt:lpstr>
      <vt:lpstr>дорожный фонд</vt:lpstr>
      <vt:lpstr>Лист2</vt:lpstr>
      <vt:lpstr>Городские!Заголовки_для_печати</vt:lpstr>
      <vt:lpstr>'Городские (2)'!Заголовки_для_печати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Захаревич</dc:creator>
  <cp:lastModifiedBy>Пользователь Windows</cp:lastModifiedBy>
  <cp:lastPrinted>2021-02-08T07:15:58Z</cp:lastPrinted>
  <dcterms:created xsi:type="dcterms:W3CDTF">2021-01-22T02:25:29Z</dcterms:created>
  <dcterms:modified xsi:type="dcterms:W3CDTF">2021-02-08T08:46:09Z</dcterms:modified>
</cp:coreProperties>
</file>