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240" windowHeight="10800"/>
  </bookViews>
  <sheets>
    <sheet name="31.05.2019" sheetId="1" r:id="rId1"/>
  </sheets>
  <definedNames>
    <definedName name="_xlnm.Print_Titles" localSheetId="0">'31.05.2019'!$4:$4</definedName>
    <definedName name="_xlnm.Print_Area" localSheetId="0">'31.05.2019'!$A$1:$H$140</definedName>
  </definedNames>
  <calcPr calcId="125725"/>
</workbook>
</file>

<file path=xl/calcChain.xml><?xml version="1.0" encoding="utf-8"?>
<calcChain xmlns="http://schemas.openxmlformats.org/spreadsheetml/2006/main">
  <c r="E87" i="1"/>
  <c r="G125"/>
  <c r="G126"/>
  <c r="G124"/>
  <c r="G123"/>
  <c r="G101"/>
  <c r="G100"/>
  <c r="G99"/>
  <c r="G90"/>
  <c r="G109"/>
  <c r="G110"/>
  <c r="G111"/>
  <c r="G112"/>
  <c r="G113"/>
  <c r="G79" l="1"/>
  <c r="G80"/>
  <c r="G81"/>
  <c r="G82"/>
  <c r="G83"/>
  <c r="G78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"/>
  <c r="G108"/>
  <c r="G114" s="1"/>
  <c r="G138" s="1"/>
  <c r="F127"/>
  <c r="F139" s="1"/>
  <c r="E127"/>
  <c r="E139" s="1"/>
  <c r="G127"/>
  <c r="G139" s="1"/>
  <c r="G121"/>
  <c r="F121"/>
  <c r="E121"/>
  <c r="A121"/>
  <c r="F118"/>
  <c r="E118"/>
  <c r="A118"/>
  <c r="G116"/>
  <c r="G118" s="1"/>
  <c r="F114"/>
  <c r="F138" s="1"/>
  <c r="E114"/>
  <c r="E138" s="1"/>
  <c r="A114"/>
  <c r="A106" s="1"/>
  <c r="A97" s="1"/>
  <c r="F106"/>
  <c r="F137" s="1"/>
  <c r="E106"/>
  <c r="E137" s="1"/>
  <c r="G106"/>
  <c r="G137" s="1"/>
  <c r="G97"/>
  <c r="F97"/>
  <c r="E97"/>
  <c r="F93"/>
  <c r="F136" s="1"/>
  <c r="E93"/>
  <c r="E136" s="1"/>
  <c r="G89"/>
  <c r="G93" s="1"/>
  <c r="G136" s="1"/>
  <c r="F87"/>
  <c r="F135" s="1"/>
  <c r="E135"/>
  <c r="G86"/>
  <c r="G85"/>
  <c r="G84"/>
  <c r="G87" s="1"/>
  <c r="F75"/>
  <c r="F132" s="1"/>
  <c r="E75"/>
  <c r="E132" s="1"/>
  <c r="G135" l="1"/>
  <c r="G75"/>
  <c r="G132" s="1"/>
  <c r="E129"/>
  <c r="F129"/>
  <c r="A87"/>
  <c r="A93"/>
  <c r="A75"/>
  <c r="C2" s="1"/>
  <c r="G129" l="1"/>
</calcChain>
</file>

<file path=xl/sharedStrings.xml><?xml version="1.0" encoding="utf-8"?>
<sst xmlns="http://schemas.openxmlformats.org/spreadsheetml/2006/main" count="253" uniqueCount="158">
  <si>
    <t xml:space="preserve">№ п/п </t>
  </si>
  <si>
    <t>№ аукциона на ЭТП /официальном сайте</t>
  </si>
  <si>
    <t>Наименование объекта закупки</t>
  </si>
  <si>
    <t>Заказчик</t>
  </si>
  <si>
    <t xml:space="preserve">Начальная цена контракта, руб. </t>
  </si>
  <si>
    <t>Цена по итогам торгов, руб.</t>
  </si>
  <si>
    <t>Экономия, руб.</t>
  </si>
  <si>
    <t>Направление средств экономии (на те же цели, на доп.расходы / указать конкретно/,  номер решения городской Думы/при наличии/)</t>
  </si>
  <si>
    <t>Администрация г. Благовещенска</t>
  </si>
  <si>
    <t>1</t>
  </si>
  <si>
    <t>2</t>
  </si>
  <si>
    <t>3</t>
  </si>
  <si>
    <t>Администрация города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</si>
  <si>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</si>
  <si>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</si>
  <si>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</si>
  <si>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</si>
  <si>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</si>
  <si>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</si>
  <si>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</si>
  <si>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</si>
  <si>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</si>
  <si>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</si>
  <si>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</si>
  <si>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</si>
  <si>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</si>
  <si>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</si>
  <si>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</si>
  <si>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</si>
  <si>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</si>
  <si>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</si>
  <si>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</si>
  <si>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</si>
  <si>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</si>
  <si>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</si>
  <si>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</si>
  <si>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</si>
  <si>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</si>
  <si>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</si>
  <si>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</si>
  <si>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</si>
  <si>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</si>
  <si>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</si>
  <si>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</si>
  <si>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</si>
  <si>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</si>
  <si>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</si>
  <si>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</si>
  <si>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</si>
  <si>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</si>
  <si>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</si>
  <si>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</si>
  <si>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</si>
  <si>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</si>
  <si>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</si>
  <si>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</si>
  <si>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</si>
  <si>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</si>
  <si>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</si>
  <si>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</si>
  <si>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</si>
  <si>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</si>
  <si>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</si>
  <si>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</si>
  <si>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</si>
  <si>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</si>
  <si>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</si>
  <si>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</si>
  <si>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</si>
  <si>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</si>
  <si>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</si>
  <si>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</si>
  <si>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</si>
  <si>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</si>
  <si>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</si>
  <si>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</si>
  <si>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Управление жилищно-коммунального хозяйства администрации города Благовещенска</t>
  </si>
  <si>
    <t>управление ЖКХ</t>
  </si>
  <si>
    <t>Управление ГО ЧС</t>
  </si>
  <si>
    <t>Управление гочс</t>
  </si>
  <si>
    <t>Финансовое управление администрация города Благовещенска</t>
  </si>
  <si>
    <t>Управление культуры администрации города Благовещенска</t>
  </si>
  <si>
    <t>Управление образования</t>
  </si>
  <si>
    <t>Благовещенская городская Дума</t>
  </si>
  <si>
    <t xml:space="preserve">1. </t>
  </si>
  <si>
    <t>2.</t>
  </si>
  <si>
    <t>Контрольно-счетная палата города Благовещенска</t>
  </si>
  <si>
    <t>Комитет по управлениею имуществом муниципального образования города Благовещенска</t>
  </si>
  <si>
    <t xml:space="preserve">2. </t>
  </si>
  <si>
    <t xml:space="preserve">Всего по ГРБС </t>
  </si>
  <si>
    <t>Оказание услуг по инормационному обслуживанию справочной правовой системы (СПС) Консультант Плюс</t>
  </si>
  <si>
    <t>МКУ "ЦБУО"</t>
  </si>
  <si>
    <t xml:space="preserve">Поставка картриджей к МФУ </t>
  </si>
  <si>
    <t>МКУ "ЭХС"</t>
  </si>
  <si>
    <t>Поставка ковровой дорожки</t>
  </si>
  <si>
    <t>Оказание услуг по ОСАГО</t>
  </si>
  <si>
    <t>Оказание услуг по техническому обслуживанию систем автоматической установки пожарной сигнализации и системы оповещения и управления эвакуацией</t>
  </si>
  <si>
    <t>Поставка бензина автомобильного АИ-92 через сеть АЗС</t>
  </si>
  <si>
    <t>Поставка топлива дизельного летнего через сеть АЗС</t>
  </si>
  <si>
    <t>Выполнение работ по изготовлению наградной атрибутики- медалей</t>
  </si>
  <si>
    <t xml:space="preserve">Выполнение работ по изготовлению полиграфическйо  продукции </t>
  </si>
  <si>
    <t>Поставка компьютерной техники и перифирийного оборудования для награждения участников и победителей городских молодежных мероприятий</t>
  </si>
  <si>
    <t>Поставка моторного масла для дизельных двигателей</t>
  </si>
  <si>
    <t>Поставка системных блоков в сборе</t>
  </si>
  <si>
    <t>Поставка телефонных аппаратов</t>
  </si>
  <si>
    <t>Выполнение работ по изготовлению полиграфической продукции</t>
  </si>
  <si>
    <t>Поставка наградной атрибутики - спортивных кубков</t>
  </si>
  <si>
    <t>Выполнение работ по изготовлению конвертов под открытку ("Приглашение")</t>
  </si>
  <si>
    <t>Выполнение работ по изготовлению конвертов под открытку ("Поздравляем")</t>
  </si>
  <si>
    <t>Снос аварийных домов (разборка строений)</t>
  </si>
  <si>
    <t>Управление ЖКХ</t>
  </si>
  <si>
    <t>Выполнение кадастровых работ</t>
  </si>
  <si>
    <t>Оказание услуг по организации и проведению школы КВН</t>
  </si>
  <si>
    <t>Оказание услуг по актуализации схемы теплоснабжения города Благовещенска на период до 2034 года</t>
  </si>
  <si>
    <t>Поставка строительных материалов и инструмента</t>
  </si>
  <si>
    <t>Поставка канцелярских товаров</t>
  </si>
  <si>
    <t>Поставка строительных материалов</t>
  </si>
  <si>
    <t>Оказание услуг по предоставлению неисключительных прав на использование антивирусного программного обеспечения (продление лицензии сроком на один год)</t>
  </si>
  <si>
    <t>Поставка источника бесперебойного питания для сервера</t>
  </si>
  <si>
    <t>Поставка KVM-переключателей и интерфейсных кабелей</t>
  </si>
  <si>
    <t>Выполнение работ по благоустройству дворовых территорий города Благовещенска (ул. 50 лет Октября 203, 203/1, ул. Кольцевая 42 А, ул. Островского 236)</t>
  </si>
  <si>
    <t>Выполнение работ по благоустройству дворовых территорий города Благовещенска (ул. Игнатьевское шоссе 14/4, 14/6, ул. Советская 3,5,7, ул. Ленина 80, ул. Зейская 92, ул. Театральная 32)</t>
  </si>
  <si>
    <t>Выполнение работ по благоустройству дворовых территорий города Благовещенска (ул. Пограничная 124, 124/1, 124/2, 124/3, 126)</t>
  </si>
  <si>
    <t>МУ ГУКС</t>
  </si>
  <si>
    <t>Выполнение работ по благоустройству территории по ул. 50 лет Октября - ул. Зелёная в квартале 433, г. Благовещенск, Амурская область</t>
  </si>
  <si>
    <t>Оказание услуг строительного контроля</t>
  </si>
  <si>
    <t>Оказание услуг по техническому обслуживанию кондиционеров</t>
  </si>
  <si>
    <t>Поставка сухой строительной штукатурной смеси</t>
  </si>
  <si>
    <t>Поставка расходных материалов к офисной технике</t>
  </si>
  <si>
    <t>Поставка порогов-стыков</t>
  </si>
  <si>
    <t>Поставка саморезов и дюбелей</t>
  </si>
  <si>
    <t>Выполнение работ по монтажу системы видеонаблюдения в здании администрации города Благовещенска</t>
  </si>
  <si>
    <t>Поставка тосола</t>
  </si>
  <si>
    <t>Выполнение работ по ремонту речного артиллерийского катера времен ВОВ</t>
  </si>
  <si>
    <t>Поставка воды бутилированной</t>
  </si>
  <si>
    <t>Оказание услуг по предварительной подготовке мест под захоронения (рытье могил механизированным способом)</t>
  </si>
  <si>
    <t>Оказание услуг по заправке и ремонту картриджей</t>
  </si>
  <si>
    <t>МБОУ "Школа № 12"</t>
  </si>
  <si>
    <t>Выполнение работ по текущему ремонту подвала нежилого здания по адресу: Амурская обл., г. Благовещенск, ул. Амурская, д. 296</t>
  </si>
  <si>
    <t xml:space="preserve">Выполнение работ по межеванию земельных участков с постановкой на кадастровый учет, 
по лесоустройству и разработке лесохозяйственного регламента 
в отношении городских лесов, расположенных на территории </t>
  </si>
  <si>
    <t>Выполнение работ по ремонту незаселенного жилого помещения, находящегося в муниципальной собственности по адресу: г. Благовещенск, ул.Чайковского,112, кв.11</t>
  </si>
  <si>
    <t>МКУ БГАЖЦ</t>
  </si>
  <si>
    <t>Оказание услуг по нанесению логотипа на парадную спортивную форму Заказчика</t>
  </si>
  <si>
    <t>Приобретение благоустроенного жилого помещения (квартиры) для предоставления детям сиротам и детям, оставшимся без попечения родителей, лицам из числа детей-сирот и детей, оставшихся без попечения родителей</t>
  </si>
  <si>
    <t>Оказание услуг по заправке и ремонту картриджей, ремонту оргтехники</t>
  </si>
  <si>
    <t>КУМИ</t>
  </si>
  <si>
    <t>Выполнение работ на подготовку изменений в документацию по планировке территории кварталов 424, 449 города Благовещенска</t>
  </si>
  <si>
    <t>Поставка серверного оборудования</t>
  </si>
  <si>
    <t>Оказание услуг по сбору, обобщению, и анализу информации для проведения независимой оценки качества условий оказания услуг организациями культуры</t>
  </si>
  <si>
    <t>Управление культуры</t>
  </si>
  <si>
    <t>Поставка принтера струйного</t>
  </si>
  <si>
    <t>Выполнение работ по изготовлению сувенирной продукции</t>
  </si>
  <si>
    <t xml:space="preserve">Выполнение работ по разработке проекта о внесении изменений в Правила землепользования и застройки муниципального образования города Благовещенска </t>
  </si>
  <si>
    <t xml:space="preserve">Поставка комплектующих и запасных частей к серверному оборудованию  </t>
  </si>
  <si>
    <t>Итого за период с 09.01.2018 по 31.05.2019</t>
  </si>
  <si>
    <t xml:space="preserve">Выполнение работ по ремонту придомовой территории по адресу: г. Благовещенск, ул. Чайковского, 195/1 </t>
  </si>
  <si>
    <t>Выполнение работ по благоустройству дворовых территорий города Благовещенска
(ул. Пушкина 36, 41, ул. Кузнечная 58/68, ул. Чайковского 191, 193, 193/2)</t>
  </si>
  <si>
    <t>Экономия по торгам за 2019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</si>
</sst>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8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164" fontId="3" fillId="0" borderId="2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/>
    <xf numFmtId="0" fontId="3" fillId="4" borderId="0" xfId="0" applyFont="1" applyFill="1"/>
    <xf numFmtId="0" fontId="3" fillId="0" borderId="8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3" fillId="5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3" fillId="6" borderId="0" xfId="0" applyFont="1" applyFill="1"/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/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6" fillId="0" borderId="2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center"/>
    </xf>
    <xf numFmtId="0" fontId="3" fillId="8" borderId="0" xfId="0" applyFont="1" applyFill="1"/>
    <xf numFmtId="43" fontId="3" fillId="0" borderId="2" xfId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center"/>
    </xf>
    <xf numFmtId="0" fontId="3" fillId="9" borderId="0" xfId="0" applyFont="1" applyFill="1"/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0" fontId="3" fillId="10" borderId="0" xfId="0" applyFont="1" applyFill="1"/>
    <xf numFmtId="2" fontId="3" fillId="0" borderId="2" xfId="0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center" vertical="center"/>
    </xf>
    <xf numFmtId="0" fontId="3" fillId="11" borderId="2" xfId="0" applyFont="1" applyFill="1" applyBorder="1"/>
    <xf numFmtId="0" fontId="3" fillId="11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/>
    <xf numFmtId="0" fontId="3" fillId="4" borderId="2" xfId="0" applyFont="1" applyFill="1" applyBorder="1"/>
    <xf numFmtId="0" fontId="3" fillId="8" borderId="2" xfId="0" applyFont="1" applyFill="1" applyBorder="1"/>
    <xf numFmtId="0" fontId="3" fillId="9" borderId="2" xfId="0" applyFont="1" applyFill="1" applyBorder="1"/>
    <xf numFmtId="0" fontId="3" fillId="10" borderId="2" xfId="0" applyFont="1" applyFill="1" applyBorder="1"/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left" wrapText="1"/>
    </xf>
    <xf numFmtId="0" fontId="7" fillId="1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>
      <selection activeCell="E21" sqref="E21"/>
    </sheetView>
  </sheetViews>
  <sheetFormatPr defaultColWidth="9" defaultRowHeight="12.75"/>
  <cols>
    <col min="1" max="1" width="3.875" style="2" customWidth="1"/>
    <col min="2" max="2" width="17" style="101" hidden="1" customWidth="1"/>
    <col min="3" max="3" width="47.375" style="24" customWidth="1"/>
    <col min="4" max="4" width="12.75" style="1" customWidth="1"/>
    <col min="5" max="5" width="14.125" style="102" customWidth="1"/>
    <col min="6" max="6" width="13.875" style="103" customWidth="1"/>
    <col min="7" max="7" width="13.5" style="104" customWidth="1"/>
    <col min="8" max="8" width="44.5" style="1" customWidth="1"/>
    <col min="9" max="16384" width="9" style="1"/>
  </cols>
  <sheetData>
    <row r="1" spans="1:8" ht="15.75">
      <c r="A1" s="133" t="s">
        <v>157</v>
      </c>
      <c r="B1" s="133"/>
      <c r="C1" s="133"/>
      <c r="D1" s="133"/>
      <c r="E1" s="133"/>
      <c r="F1" s="133"/>
      <c r="G1" s="133"/>
    </row>
    <row r="2" spans="1:8" ht="12.75" customHeight="1">
      <c r="B2" s="3"/>
      <c r="C2" s="134" t="str">
        <f>A75</f>
        <v>Итого за период с 09.01.2018 по 31.05.2019</v>
      </c>
      <c r="D2" s="134"/>
      <c r="E2" s="134"/>
      <c r="F2" s="134"/>
      <c r="G2" s="134"/>
    </row>
    <row r="3" spans="1:8" ht="12.75" customHeight="1">
      <c r="B3" s="3"/>
      <c r="C3" s="4"/>
      <c r="D3" s="4"/>
      <c r="E3" s="4"/>
      <c r="F3" s="4"/>
      <c r="G3" s="4"/>
    </row>
    <row r="4" spans="1:8" s="2" customFormat="1" ht="61.5" customHeight="1">
      <c r="A4" s="5" t="s">
        <v>0</v>
      </c>
      <c r="B4" s="6" t="s">
        <v>1</v>
      </c>
      <c r="C4" s="5" t="s">
        <v>2</v>
      </c>
      <c r="D4" s="5" t="s">
        <v>3</v>
      </c>
      <c r="E4" s="7" t="s">
        <v>4</v>
      </c>
      <c r="F4" s="8" t="s">
        <v>5</v>
      </c>
      <c r="G4" s="9" t="s">
        <v>6</v>
      </c>
      <c r="H4" s="12" t="s">
        <v>7</v>
      </c>
    </row>
    <row r="5" spans="1:8" s="2" customFormat="1">
      <c r="A5" s="11">
        <v>1</v>
      </c>
      <c r="B5" s="11">
        <v>2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3">
        <v>7</v>
      </c>
    </row>
    <row r="6" spans="1:8" s="14" customFormat="1">
      <c r="A6" s="135" t="s">
        <v>8</v>
      </c>
      <c r="B6" s="136"/>
      <c r="C6" s="136"/>
      <c r="D6" s="136"/>
      <c r="E6" s="136"/>
      <c r="F6" s="136"/>
      <c r="G6" s="136"/>
    </row>
    <row r="7" spans="1:8">
      <c r="A7" s="6" t="s">
        <v>9</v>
      </c>
      <c r="B7" s="15"/>
      <c r="C7" s="16" t="s">
        <v>92</v>
      </c>
      <c r="D7" s="122" t="s">
        <v>93</v>
      </c>
      <c r="E7" s="17">
        <v>22460.01</v>
      </c>
      <c r="F7" s="8">
        <v>14635</v>
      </c>
      <c r="G7" s="9">
        <f>E7-F7</f>
        <v>7825.0099999999984</v>
      </c>
      <c r="H7" s="31"/>
    </row>
    <row r="8" spans="1:8">
      <c r="A8" s="6" t="s">
        <v>10</v>
      </c>
      <c r="B8" s="15"/>
      <c r="C8" s="18" t="s">
        <v>94</v>
      </c>
      <c r="D8" s="122" t="s">
        <v>93</v>
      </c>
      <c r="E8" s="19">
        <v>159300</v>
      </c>
      <c r="F8" s="19">
        <v>88830.5</v>
      </c>
      <c r="G8" s="9">
        <f t="shared" ref="G8:G71" si="0">E8-F8</f>
        <v>70469.5</v>
      </c>
      <c r="H8" s="31"/>
    </row>
    <row r="9" spans="1:8">
      <c r="A9" s="6" t="s">
        <v>11</v>
      </c>
      <c r="B9" s="15"/>
      <c r="C9" s="20" t="s">
        <v>95</v>
      </c>
      <c r="D9" s="122" t="s">
        <v>93</v>
      </c>
      <c r="E9" s="17">
        <v>175425.22</v>
      </c>
      <c r="F9" s="22">
        <v>121864.84</v>
      </c>
      <c r="G9" s="9">
        <f t="shared" si="0"/>
        <v>53560.380000000005</v>
      </c>
      <c r="H9" s="105"/>
    </row>
    <row r="10" spans="1:8" ht="38.25">
      <c r="A10" s="6" t="s">
        <v>13</v>
      </c>
      <c r="B10" s="15"/>
      <c r="C10" s="23" t="s">
        <v>96</v>
      </c>
      <c r="D10" s="122" t="s">
        <v>93</v>
      </c>
      <c r="E10" s="17">
        <v>226800</v>
      </c>
      <c r="F10" s="17">
        <v>70304</v>
      </c>
      <c r="G10" s="9">
        <f t="shared" si="0"/>
        <v>156496</v>
      </c>
      <c r="H10" s="105"/>
    </row>
    <row r="11" spans="1:8">
      <c r="A11" s="6" t="s">
        <v>14</v>
      </c>
      <c r="B11" s="15"/>
      <c r="C11" s="67" t="s">
        <v>97</v>
      </c>
      <c r="D11" s="122" t="s">
        <v>93</v>
      </c>
      <c r="E11" s="25">
        <v>904425</v>
      </c>
      <c r="F11" s="19">
        <v>823437.5</v>
      </c>
      <c r="G11" s="9">
        <f t="shared" si="0"/>
        <v>80987.5</v>
      </c>
      <c r="H11" s="31"/>
    </row>
    <row r="12" spans="1:8">
      <c r="A12" s="6" t="s">
        <v>15</v>
      </c>
      <c r="B12" s="15"/>
      <c r="C12" s="67" t="s">
        <v>97</v>
      </c>
      <c r="D12" s="122" t="s">
        <v>93</v>
      </c>
      <c r="E12" s="25">
        <v>346710</v>
      </c>
      <c r="F12" s="19">
        <v>310100</v>
      </c>
      <c r="G12" s="9">
        <f t="shared" si="0"/>
        <v>36610</v>
      </c>
      <c r="H12" s="105"/>
    </row>
    <row r="13" spans="1:8">
      <c r="A13" s="6" t="s">
        <v>16</v>
      </c>
      <c r="B13" s="18"/>
      <c r="C13" s="23" t="s">
        <v>98</v>
      </c>
      <c r="D13" s="122" t="s">
        <v>93</v>
      </c>
      <c r="E13" s="25">
        <v>645720</v>
      </c>
      <c r="F13" s="19">
        <v>594000</v>
      </c>
      <c r="G13" s="9">
        <f t="shared" si="0"/>
        <v>51720</v>
      </c>
      <c r="H13" s="105"/>
    </row>
    <row r="14" spans="1:8" ht="25.5">
      <c r="A14" s="6" t="s">
        <v>17</v>
      </c>
      <c r="B14" s="26"/>
      <c r="C14" s="23" t="s">
        <v>99</v>
      </c>
      <c r="D14" s="21" t="s">
        <v>12</v>
      </c>
      <c r="E14" s="17">
        <v>558900</v>
      </c>
      <c r="F14" s="27">
        <v>435941.5</v>
      </c>
      <c r="G14" s="9">
        <f t="shared" si="0"/>
        <v>122958.5</v>
      </c>
      <c r="H14" s="105"/>
    </row>
    <row r="15" spans="1:8" ht="25.5">
      <c r="A15" s="6" t="s">
        <v>18</v>
      </c>
      <c r="B15" s="15"/>
      <c r="C15" s="23" t="s">
        <v>100</v>
      </c>
      <c r="D15" s="21" t="s">
        <v>12</v>
      </c>
      <c r="E15" s="17">
        <v>40700.1</v>
      </c>
      <c r="F15" s="27">
        <v>28461</v>
      </c>
      <c r="G15" s="9">
        <f t="shared" si="0"/>
        <v>12239.099999999999</v>
      </c>
      <c r="H15" s="105"/>
    </row>
    <row r="16" spans="1:8" ht="38.25">
      <c r="A16" s="6" t="s">
        <v>19</v>
      </c>
      <c r="B16" s="15"/>
      <c r="C16" s="23" t="s">
        <v>101</v>
      </c>
      <c r="D16" s="21" t="s">
        <v>12</v>
      </c>
      <c r="E16" s="17">
        <v>50506.64</v>
      </c>
      <c r="F16" s="27">
        <v>42379.9</v>
      </c>
      <c r="G16" s="9">
        <f t="shared" si="0"/>
        <v>8126.739999999998</v>
      </c>
      <c r="H16" s="105"/>
    </row>
    <row r="17" spans="1:9">
      <c r="A17" s="6" t="s">
        <v>20</v>
      </c>
      <c r="B17" s="15"/>
      <c r="C17" s="23" t="s">
        <v>102</v>
      </c>
      <c r="D17" s="122" t="s">
        <v>93</v>
      </c>
      <c r="E17" s="17">
        <v>23003</v>
      </c>
      <c r="F17" s="27">
        <v>14554.98</v>
      </c>
      <c r="G17" s="9">
        <f t="shared" si="0"/>
        <v>8448.02</v>
      </c>
      <c r="H17" s="31"/>
    </row>
    <row r="18" spans="1:9">
      <c r="A18" s="6" t="s">
        <v>21</v>
      </c>
      <c r="B18" s="15"/>
      <c r="C18" s="23" t="s">
        <v>103</v>
      </c>
      <c r="D18" s="122" t="s">
        <v>93</v>
      </c>
      <c r="E18" s="17">
        <v>62400</v>
      </c>
      <c r="F18" s="17">
        <v>55536</v>
      </c>
      <c r="G18" s="9">
        <f t="shared" si="0"/>
        <v>6864</v>
      </c>
      <c r="H18" s="31"/>
    </row>
    <row r="19" spans="1:9">
      <c r="A19" s="6" t="s">
        <v>22</v>
      </c>
      <c r="B19" s="15"/>
      <c r="C19" s="20" t="s">
        <v>104</v>
      </c>
      <c r="D19" s="122" t="s">
        <v>93</v>
      </c>
      <c r="E19" s="17">
        <v>27254</v>
      </c>
      <c r="F19" s="27">
        <v>25073.68</v>
      </c>
      <c r="G19" s="9">
        <f t="shared" si="0"/>
        <v>2180.3199999999997</v>
      </c>
      <c r="H19" s="105"/>
    </row>
    <row r="20" spans="1:9" ht="25.5">
      <c r="A20" s="6" t="s">
        <v>23</v>
      </c>
      <c r="B20" s="15"/>
      <c r="C20" s="16" t="s">
        <v>106</v>
      </c>
      <c r="D20" s="122" t="s">
        <v>12</v>
      </c>
      <c r="E20" s="17">
        <v>510160</v>
      </c>
      <c r="F20" s="27">
        <v>215749.2</v>
      </c>
      <c r="G20" s="9">
        <f t="shared" si="0"/>
        <v>294410.8</v>
      </c>
      <c r="H20" s="105"/>
    </row>
    <row r="21" spans="1:9" ht="25.5">
      <c r="A21" s="6" t="s">
        <v>24</v>
      </c>
      <c r="B21" s="15"/>
      <c r="C21" s="16" t="s">
        <v>107</v>
      </c>
      <c r="D21" s="122" t="s">
        <v>12</v>
      </c>
      <c r="E21" s="17">
        <v>89744.93</v>
      </c>
      <c r="F21" s="27">
        <v>28125.599999999999</v>
      </c>
      <c r="G21" s="9">
        <f t="shared" si="0"/>
        <v>61619.329999999994</v>
      </c>
      <c r="H21" s="105"/>
    </row>
    <row r="22" spans="1:9" ht="25.5">
      <c r="A22" s="6" t="s">
        <v>25</v>
      </c>
      <c r="B22" s="29"/>
      <c r="C22" s="16" t="s">
        <v>108</v>
      </c>
      <c r="D22" s="122" t="s">
        <v>12</v>
      </c>
      <c r="E22" s="17">
        <v>109728.99</v>
      </c>
      <c r="F22" s="27">
        <v>35867.550000000003</v>
      </c>
      <c r="G22" s="9">
        <f t="shared" si="0"/>
        <v>73861.440000000002</v>
      </c>
      <c r="H22" s="31"/>
    </row>
    <row r="23" spans="1:9" ht="25.5">
      <c r="A23" s="6" t="s">
        <v>26</v>
      </c>
      <c r="B23" s="29"/>
      <c r="C23" s="18" t="s">
        <v>105</v>
      </c>
      <c r="D23" s="122" t="s">
        <v>12</v>
      </c>
      <c r="E23" s="17">
        <v>97600</v>
      </c>
      <c r="F23" s="27">
        <v>52684</v>
      </c>
      <c r="G23" s="9">
        <f t="shared" si="0"/>
        <v>44916</v>
      </c>
      <c r="H23" s="105"/>
    </row>
    <row r="24" spans="1:9" ht="25.5">
      <c r="A24" s="6" t="s">
        <v>27</v>
      </c>
      <c r="B24" s="29"/>
      <c r="C24" s="20" t="s">
        <v>111</v>
      </c>
      <c r="D24" s="122" t="s">
        <v>12</v>
      </c>
      <c r="E24" s="17">
        <v>160000</v>
      </c>
      <c r="F24" s="27">
        <v>56200</v>
      </c>
      <c r="G24" s="9">
        <f t="shared" si="0"/>
        <v>103800</v>
      </c>
      <c r="H24" s="105"/>
    </row>
    <row r="25" spans="1:9" ht="25.5">
      <c r="A25" s="6" t="s">
        <v>28</v>
      </c>
      <c r="B25" s="29"/>
      <c r="C25" s="16" t="s">
        <v>112</v>
      </c>
      <c r="D25" s="122" t="s">
        <v>12</v>
      </c>
      <c r="E25" s="17">
        <v>101205.56</v>
      </c>
      <c r="F25" s="27">
        <v>26626.04</v>
      </c>
      <c r="G25" s="9">
        <f t="shared" si="0"/>
        <v>74579.51999999999</v>
      </c>
      <c r="H25" s="105"/>
    </row>
    <row r="26" spans="1:9">
      <c r="A26" s="6" t="s">
        <v>29</v>
      </c>
      <c r="B26" s="29"/>
      <c r="C26" s="16" t="s">
        <v>114</v>
      </c>
      <c r="D26" s="122" t="s">
        <v>93</v>
      </c>
      <c r="E26" s="17">
        <v>27289.31</v>
      </c>
      <c r="F26" s="27">
        <v>27152</v>
      </c>
      <c r="G26" s="9">
        <f t="shared" si="0"/>
        <v>137.31000000000131</v>
      </c>
      <c r="H26" s="105"/>
    </row>
    <row r="27" spans="1:9">
      <c r="A27" s="6" t="s">
        <v>30</v>
      </c>
      <c r="B27" s="29"/>
      <c r="C27" s="16" t="s">
        <v>115</v>
      </c>
      <c r="D27" s="122" t="s">
        <v>93</v>
      </c>
      <c r="E27" s="17">
        <v>18209.3</v>
      </c>
      <c r="F27" s="27">
        <v>8657</v>
      </c>
      <c r="G27" s="9">
        <f t="shared" si="0"/>
        <v>9552.2999999999993</v>
      </c>
      <c r="H27" s="105"/>
    </row>
    <row r="28" spans="1:9">
      <c r="A28" s="6" t="s">
        <v>31</v>
      </c>
      <c r="B28" s="29"/>
      <c r="C28" s="16" t="s">
        <v>116</v>
      </c>
      <c r="D28" s="125" t="s">
        <v>93</v>
      </c>
      <c r="E28" s="17">
        <v>73170.679999999993</v>
      </c>
      <c r="F28" s="27">
        <v>55700</v>
      </c>
      <c r="G28" s="9">
        <f t="shared" si="0"/>
        <v>17470.679999999993</v>
      </c>
      <c r="H28" s="105"/>
    </row>
    <row r="29" spans="1:9" ht="45">
      <c r="A29" s="6" t="s">
        <v>32</v>
      </c>
      <c r="B29" s="29"/>
      <c r="C29" s="127" t="s">
        <v>117</v>
      </c>
      <c r="D29" s="122" t="s">
        <v>12</v>
      </c>
      <c r="E29" s="17">
        <v>291023.62</v>
      </c>
      <c r="F29" s="27">
        <v>276593.87</v>
      </c>
      <c r="G29" s="9">
        <f t="shared" si="0"/>
        <v>14429.75</v>
      </c>
      <c r="H29" s="105"/>
    </row>
    <row r="30" spans="1:9" ht="25.5">
      <c r="A30" s="6" t="s">
        <v>33</v>
      </c>
      <c r="B30" s="29"/>
      <c r="C30" s="127" t="s">
        <v>118</v>
      </c>
      <c r="D30" s="122" t="s">
        <v>12</v>
      </c>
      <c r="E30" s="17">
        <v>181014.99</v>
      </c>
      <c r="F30" s="27">
        <v>135642</v>
      </c>
      <c r="G30" s="9">
        <f t="shared" si="0"/>
        <v>45372.989999999991</v>
      </c>
      <c r="H30" s="105"/>
    </row>
    <row r="31" spans="1:9" ht="45">
      <c r="A31" s="6" t="s">
        <v>34</v>
      </c>
      <c r="B31" s="29"/>
      <c r="C31" s="127" t="s">
        <v>120</v>
      </c>
      <c r="D31" s="126" t="s">
        <v>123</v>
      </c>
      <c r="E31" s="17">
        <v>15653936</v>
      </c>
      <c r="F31" s="27">
        <v>15575666.32</v>
      </c>
      <c r="G31" s="9">
        <f t="shared" si="0"/>
        <v>78269.679999999702</v>
      </c>
      <c r="H31" s="31"/>
    </row>
    <row r="32" spans="1:9" ht="60">
      <c r="A32" s="6" t="s">
        <v>35</v>
      </c>
      <c r="B32" s="29"/>
      <c r="C32" s="127" t="s">
        <v>121</v>
      </c>
      <c r="D32" s="126" t="s">
        <v>123</v>
      </c>
      <c r="E32" s="17">
        <v>15436303</v>
      </c>
      <c r="F32" s="27">
        <v>15359121.48</v>
      </c>
      <c r="G32" s="9">
        <f t="shared" si="0"/>
        <v>77181.519999999553</v>
      </c>
      <c r="H32" s="105"/>
      <c r="I32" s="36"/>
    </row>
    <row r="33" spans="1:8" ht="30">
      <c r="A33" s="6" t="s">
        <v>36</v>
      </c>
      <c r="B33" s="29"/>
      <c r="C33" s="127" t="s">
        <v>119</v>
      </c>
      <c r="D33" s="126" t="s">
        <v>123</v>
      </c>
      <c r="E33" s="17">
        <v>76251.66</v>
      </c>
      <c r="F33" s="27">
        <v>49944.72</v>
      </c>
      <c r="G33" s="9">
        <f t="shared" si="0"/>
        <v>26306.940000000002</v>
      </c>
      <c r="H33" s="105"/>
    </row>
    <row r="34" spans="1:8" ht="45">
      <c r="A34" s="6" t="s">
        <v>37</v>
      </c>
      <c r="B34" s="29"/>
      <c r="C34" s="127" t="s">
        <v>122</v>
      </c>
      <c r="D34" s="126" t="s">
        <v>123</v>
      </c>
      <c r="E34" s="17">
        <v>29710066</v>
      </c>
      <c r="F34" s="27">
        <v>29561515.670000002</v>
      </c>
      <c r="G34" s="9">
        <f t="shared" si="0"/>
        <v>148550.32999999821</v>
      </c>
      <c r="H34" s="105"/>
    </row>
    <row r="35" spans="1:8" ht="51">
      <c r="A35" s="6" t="s">
        <v>38</v>
      </c>
      <c r="B35" s="29"/>
      <c r="C35" s="16" t="s">
        <v>156</v>
      </c>
      <c r="D35" s="126" t="s">
        <v>123</v>
      </c>
      <c r="E35" s="17">
        <v>31334286</v>
      </c>
      <c r="F35" s="27">
        <v>31177614.57</v>
      </c>
      <c r="G35" s="9">
        <f t="shared" si="0"/>
        <v>156671.4299999997</v>
      </c>
      <c r="H35" s="105"/>
    </row>
    <row r="36" spans="1:8" ht="38.25">
      <c r="A36" s="6" t="s">
        <v>39</v>
      </c>
      <c r="B36" s="29"/>
      <c r="C36" s="16" t="s">
        <v>124</v>
      </c>
      <c r="D36" s="126" t="s">
        <v>123</v>
      </c>
      <c r="E36" s="17">
        <v>37275261.979999997</v>
      </c>
      <c r="F36" s="27">
        <v>37088885.670000002</v>
      </c>
      <c r="G36" s="9">
        <f t="shared" si="0"/>
        <v>186376.30999999493</v>
      </c>
      <c r="H36" s="105"/>
    </row>
    <row r="37" spans="1:8" ht="15">
      <c r="A37" s="6" t="s">
        <v>40</v>
      </c>
      <c r="B37" s="29"/>
      <c r="C37" s="128" t="s">
        <v>125</v>
      </c>
      <c r="D37" s="126" t="s">
        <v>123</v>
      </c>
      <c r="E37" s="17">
        <v>9013100</v>
      </c>
      <c r="F37" s="27">
        <v>7414148.5</v>
      </c>
      <c r="G37" s="9">
        <f t="shared" si="0"/>
        <v>1598951.5</v>
      </c>
      <c r="H37" s="105"/>
    </row>
    <row r="38" spans="1:8">
      <c r="A38" s="6" t="s">
        <v>41</v>
      </c>
      <c r="B38" s="29"/>
      <c r="C38" s="30" t="s">
        <v>126</v>
      </c>
      <c r="D38" s="125" t="s">
        <v>93</v>
      </c>
      <c r="E38" s="17">
        <v>298833.33</v>
      </c>
      <c r="F38" s="27">
        <v>150691.9</v>
      </c>
      <c r="G38" s="9">
        <f t="shared" si="0"/>
        <v>148141.43000000002</v>
      </c>
      <c r="H38" s="20"/>
    </row>
    <row r="39" spans="1:8">
      <c r="A39" s="6" t="s">
        <v>42</v>
      </c>
      <c r="B39" s="29"/>
      <c r="C39" s="16" t="s">
        <v>127</v>
      </c>
      <c r="D39" s="125" t="s">
        <v>93</v>
      </c>
      <c r="E39" s="17">
        <v>7982.7</v>
      </c>
      <c r="F39" s="27">
        <v>4400</v>
      </c>
      <c r="G39" s="9">
        <f t="shared" si="0"/>
        <v>3582.7</v>
      </c>
      <c r="H39" s="31"/>
    </row>
    <row r="40" spans="1:8">
      <c r="A40" s="6" t="s">
        <v>43</v>
      </c>
      <c r="B40" s="29"/>
      <c r="C40" s="16" t="s">
        <v>128</v>
      </c>
      <c r="D40" s="125" t="s">
        <v>93</v>
      </c>
      <c r="E40" s="17">
        <v>499363.95</v>
      </c>
      <c r="F40" s="27">
        <v>349554.76</v>
      </c>
      <c r="G40" s="9">
        <f t="shared" si="0"/>
        <v>149809.19</v>
      </c>
      <c r="H40" s="105"/>
    </row>
    <row r="41" spans="1:8">
      <c r="A41" s="6" t="s">
        <v>44</v>
      </c>
      <c r="B41" s="29"/>
      <c r="C41" s="18" t="s">
        <v>129</v>
      </c>
      <c r="D41" s="125" t="s">
        <v>93</v>
      </c>
      <c r="E41" s="17">
        <v>9572.9599999999991</v>
      </c>
      <c r="F41" s="27">
        <v>8094</v>
      </c>
      <c r="G41" s="9">
        <f t="shared" si="0"/>
        <v>1478.9599999999991</v>
      </c>
      <c r="H41" s="105"/>
    </row>
    <row r="42" spans="1:8">
      <c r="A42" s="6" t="s">
        <v>45</v>
      </c>
      <c r="B42" s="29"/>
      <c r="C42" s="16" t="s">
        <v>130</v>
      </c>
      <c r="D42" s="125" t="s">
        <v>93</v>
      </c>
      <c r="E42" s="17">
        <v>8460</v>
      </c>
      <c r="F42" s="27">
        <v>5900</v>
      </c>
      <c r="G42" s="9">
        <f t="shared" si="0"/>
        <v>2560</v>
      </c>
      <c r="H42" s="105"/>
    </row>
    <row r="43" spans="1:8" ht="25.5">
      <c r="A43" s="6" t="s">
        <v>46</v>
      </c>
      <c r="B43" s="29"/>
      <c r="C43" s="16" t="s">
        <v>131</v>
      </c>
      <c r="D43" s="125" t="s">
        <v>93</v>
      </c>
      <c r="E43" s="17">
        <v>67133</v>
      </c>
      <c r="F43" s="27">
        <v>49049</v>
      </c>
      <c r="G43" s="9">
        <f t="shared" si="0"/>
        <v>18084</v>
      </c>
      <c r="H43" s="31"/>
    </row>
    <row r="44" spans="1:8">
      <c r="A44" s="6" t="s">
        <v>47</v>
      </c>
      <c r="B44" s="29"/>
      <c r="C44" s="1" t="s">
        <v>132</v>
      </c>
      <c r="D44" s="125" t="s">
        <v>93</v>
      </c>
      <c r="E44" s="17">
        <v>21243.95</v>
      </c>
      <c r="F44" s="27">
        <v>20052.849999999999</v>
      </c>
      <c r="G44" s="9">
        <f t="shared" si="0"/>
        <v>1191.1000000000022</v>
      </c>
      <c r="H44" s="31"/>
    </row>
    <row r="45" spans="1:8">
      <c r="A45" s="6" t="s">
        <v>48</v>
      </c>
      <c r="B45" s="29"/>
      <c r="C45" s="18" t="s">
        <v>103</v>
      </c>
      <c r="D45" s="125" t="s">
        <v>93</v>
      </c>
      <c r="E45" s="17">
        <v>62400</v>
      </c>
      <c r="F45" s="17">
        <v>55536</v>
      </c>
      <c r="G45" s="9">
        <f t="shared" si="0"/>
        <v>6864</v>
      </c>
      <c r="H45" s="31"/>
    </row>
    <row r="46" spans="1:8">
      <c r="A46" s="6" t="s">
        <v>49</v>
      </c>
      <c r="B46" s="29"/>
      <c r="C46" s="16" t="s">
        <v>104</v>
      </c>
      <c r="D46" s="125" t="s">
        <v>93</v>
      </c>
      <c r="E46" s="17">
        <v>27254</v>
      </c>
      <c r="F46" s="27">
        <v>25073.68</v>
      </c>
      <c r="G46" s="9">
        <f t="shared" si="0"/>
        <v>2180.3199999999997</v>
      </c>
      <c r="H46" s="105"/>
    </row>
    <row r="47" spans="1:8" ht="25.5">
      <c r="A47" s="6" t="s">
        <v>50</v>
      </c>
      <c r="B47" s="29"/>
      <c r="C47" s="18" t="s">
        <v>106</v>
      </c>
      <c r="D47" s="122" t="s">
        <v>12</v>
      </c>
      <c r="E47" s="17">
        <v>510160</v>
      </c>
      <c r="F47" s="27">
        <v>215749.2</v>
      </c>
      <c r="G47" s="9">
        <f t="shared" si="0"/>
        <v>294410.8</v>
      </c>
      <c r="H47" s="31"/>
    </row>
    <row r="48" spans="1:8" ht="25.5">
      <c r="A48" s="6" t="s">
        <v>51</v>
      </c>
      <c r="B48" s="29"/>
      <c r="C48" s="24" t="s">
        <v>107</v>
      </c>
      <c r="D48" s="122" t="s">
        <v>12</v>
      </c>
      <c r="E48" s="17">
        <v>89744.93</v>
      </c>
      <c r="F48" s="17">
        <v>28125.599999999999</v>
      </c>
      <c r="G48" s="9">
        <f t="shared" si="0"/>
        <v>61619.329999999994</v>
      </c>
      <c r="H48" s="31"/>
    </row>
    <row r="49" spans="1:8" ht="25.5">
      <c r="A49" s="6" t="s">
        <v>52</v>
      </c>
      <c r="B49" s="29"/>
      <c r="C49" s="20" t="s">
        <v>108</v>
      </c>
      <c r="D49" s="122" t="s">
        <v>12</v>
      </c>
      <c r="E49" s="17">
        <v>109728.99</v>
      </c>
      <c r="F49" s="17">
        <v>35867.550000000003</v>
      </c>
      <c r="G49" s="9">
        <f t="shared" si="0"/>
        <v>73861.440000000002</v>
      </c>
      <c r="H49" s="105"/>
    </row>
    <row r="50" spans="1:8" ht="25.5">
      <c r="A50" s="6" t="s">
        <v>53</v>
      </c>
      <c r="B50" s="29"/>
      <c r="C50" s="20" t="s">
        <v>111</v>
      </c>
      <c r="D50" s="122" t="s">
        <v>12</v>
      </c>
      <c r="E50" s="17">
        <v>160000</v>
      </c>
      <c r="F50" s="27">
        <v>56200</v>
      </c>
      <c r="G50" s="9">
        <f t="shared" si="0"/>
        <v>103800</v>
      </c>
      <c r="H50" s="31"/>
    </row>
    <row r="51" spans="1:8" ht="12.75" customHeight="1">
      <c r="A51" s="6" t="s">
        <v>54</v>
      </c>
      <c r="B51" s="29"/>
      <c r="C51" s="130" t="s">
        <v>112</v>
      </c>
      <c r="D51" s="125" t="s">
        <v>12</v>
      </c>
      <c r="E51" s="17">
        <v>101205.56</v>
      </c>
      <c r="F51" s="27">
        <v>26626.04</v>
      </c>
      <c r="G51" s="9">
        <f t="shared" si="0"/>
        <v>74579.51999999999</v>
      </c>
      <c r="H51" s="31"/>
    </row>
    <row r="52" spans="1:8" ht="15">
      <c r="A52" s="6"/>
      <c r="B52" s="29"/>
      <c r="C52" s="128" t="s">
        <v>115</v>
      </c>
      <c r="D52" s="125" t="s">
        <v>93</v>
      </c>
      <c r="E52" s="17">
        <v>18209.3</v>
      </c>
      <c r="F52" s="27">
        <v>8657</v>
      </c>
      <c r="G52" s="9">
        <f t="shared" si="0"/>
        <v>9552.2999999999993</v>
      </c>
      <c r="H52" s="31"/>
    </row>
    <row r="53" spans="1:8" ht="15">
      <c r="A53" s="6" t="s">
        <v>55</v>
      </c>
      <c r="B53" s="29"/>
      <c r="C53" s="128" t="s">
        <v>116</v>
      </c>
      <c r="D53" s="125" t="s">
        <v>93</v>
      </c>
      <c r="E53" s="17">
        <v>73170.679999999993</v>
      </c>
      <c r="F53" s="27">
        <v>55700</v>
      </c>
      <c r="G53" s="9">
        <f t="shared" si="0"/>
        <v>17470.679999999993</v>
      </c>
      <c r="H53" s="31"/>
    </row>
    <row r="54" spans="1:8" ht="33.75" customHeight="1">
      <c r="A54" s="6" t="s">
        <v>56</v>
      </c>
      <c r="B54" s="29"/>
      <c r="C54" s="129" t="s">
        <v>133</v>
      </c>
      <c r="D54" s="125" t="s">
        <v>93</v>
      </c>
      <c r="E54" s="17">
        <v>394352</v>
      </c>
      <c r="F54" s="27">
        <v>345058</v>
      </c>
      <c r="G54" s="9">
        <f t="shared" si="0"/>
        <v>49294</v>
      </c>
      <c r="H54" s="31"/>
    </row>
    <row r="55" spans="1:8" ht="13.5" customHeight="1">
      <c r="A55" s="6" t="s">
        <v>57</v>
      </c>
      <c r="B55" s="29"/>
      <c r="C55" s="128" t="s">
        <v>134</v>
      </c>
      <c r="D55" s="125" t="s">
        <v>93</v>
      </c>
      <c r="E55" s="17">
        <v>13528</v>
      </c>
      <c r="F55" s="27">
        <v>13028</v>
      </c>
      <c r="G55" s="9">
        <f t="shared" si="0"/>
        <v>500</v>
      </c>
      <c r="H55" s="105"/>
    </row>
    <row r="56" spans="1:8" ht="25.5">
      <c r="A56" s="6" t="s">
        <v>58</v>
      </c>
      <c r="B56" s="29"/>
      <c r="C56" s="16" t="s">
        <v>135</v>
      </c>
      <c r="D56" s="125" t="s">
        <v>93</v>
      </c>
      <c r="E56" s="17">
        <v>2695350</v>
      </c>
      <c r="F56" s="27">
        <v>2668396.5</v>
      </c>
      <c r="G56" s="9">
        <f t="shared" si="0"/>
        <v>26953.5</v>
      </c>
      <c r="H56" s="105"/>
    </row>
    <row r="57" spans="1:8" ht="25.5">
      <c r="A57" s="33" t="s">
        <v>59</v>
      </c>
      <c r="B57" s="29"/>
      <c r="C57" s="16" t="s">
        <v>142</v>
      </c>
      <c r="D57" s="122" t="s">
        <v>12</v>
      </c>
      <c r="E57" s="17">
        <v>38000</v>
      </c>
      <c r="F57" s="27">
        <v>35910</v>
      </c>
      <c r="G57" s="9">
        <f t="shared" si="0"/>
        <v>2090</v>
      </c>
      <c r="H57" s="105"/>
    </row>
    <row r="58" spans="1:8" ht="38.25">
      <c r="A58" s="33" t="s">
        <v>60</v>
      </c>
      <c r="B58" s="29"/>
      <c r="C58" s="16" t="s">
        <v>146</v>
      </c>
      <c r="D58" s="122" t="s">
        <v>12</v>
      </c>
      <c r="E58" s="17">
        <v>4813285</v>
      </c>
      <c r="F58" s="27">
        <v>866704.88</v>
      </c>
      <c r="G58" s="9">
        <f t="shared" si="0"/>
        <v>3946580.12</v>
      </c>
      <c r="H58" s="105"/>
    </row>
    <row r="59" spans="1:8" ht="25.5">
      <c r="A59" s="33" t="s">
        <v>61</v>
      </c>
      <c r="B59" s="29"/>
      <c r="C59" s="16" t="s">
        <v>147</v>
      </c>
      <c r="D59" s="122" t="s">
        <v>12</v>
      </c>
      <c r="E59" s="17">
        <v>1911012.32</v>
      </c>
      <c r="F59" s="27">
        <v>985339.16</v>
      </c>
      <c r="G59" s="9">
        <f t="shared" si="0"/>
        <v>925673.16</v>
      </c>
      <c r="H59" s="105"/>
    </row>
    <row r="60" spans="1:8" ht="25.5">
      <c r="A60" s="33" t="s">
        <v>62</v>
      </c>
      <c r="B60" s="29"/>
      <c r="C60" s="16" t="s">
        <v>150</v>
      </c>
      <c r="D60" s="122" t="s">
        <v>12</v>
      </c>
      <c r="E60" s="17">
        <v>47496</v>
      </c>
      <c r="F60" s="27">
        <v>47258.52</v>
      </c>
      <c r="G60" s="9">
        <f t="shared" si="0"/>
        <v>237.4800000000032</v>
      </c>
      <c r="H60" s="105"/>
    </row>
    <row r="61" spans="1:8" ht="25.5">
      <c r="A61" s="33" t="s">
        <v>63</v>
      </c>
      <c r="B61" s="29"/>
      <c r="C61" s="16" t="s">
        <v>151</v>
      </c>
      <c r="D61" s="122" t="s">
        <v>12</v>
      </c>
      <c r="E61" s="17">
        <v>899966.5</v>
      </c>
      <c r="F61" s="27">
        <v>638971.06000000006</v>
      </c>
      <c r="G61" s="9">
        <f t="shared" si="0"/>
        <v>260995.43999999994</v>
      </c>
      <c r="H61" s="105"/>
    </row>
    <row r="62" spans="1:8" ht="38.25">
      <c r="A62" s="33" t="s">
        <v>64</v>
      </c>
      <c r="B62" s="29"/>
      <c r="C62" s="16" t="s">
        <v>152</v>
      </c>
      <c r="D62" s="124" t="s">
        <v>12</v>
      </c>
      <c r="E62" s="17">
        <v>4736239</v>
      </c>
      <c r="F62" s="27">
        <v>1940318.8</v>
      </c>
      <c r="G62" s="9">
        <f t="shared" si="0"/>
        <v>2795920.2</v>
      </c>
      <c r="H62" s="105"/>
    </row>
    <row r="63" spans="1:8" ht="25.5">
      <c r="A63" s="33" t="s">
        <v>65</v>
      </c>
      <c r="B63" s="29"/>
      <c r="C63" s="16" t="s">
        <v>153</v>
      </c>
      <c r="D63" s="124" t="s">
        <v>12</v>
      </c>
      <c r="E63" s="17">
        <v>672248.92</v>
      </c>
      <c r="F63" s="27">
        <v>362874.42</v>
      </c>
      <c r="G63" s="9">
        <f t="shared" si="0"/>
        <v>309374.50000000006</v>
      </c>
      <c r="H63" s="105"/>
    </row>
    <row r="64" spans="1:8" ht="25.5">
      <c r="A64" s="34" t="s">
        <v>66</v>
      </c>
      <c r="B64" s="29"/>
      <c r="C64" s="16" t="s">
        <v>155</v>
      </c>
      <c r="D64" s="126" t="s">
        <v>123</v>
      </c>
      <c r="E64" s="17">
        <v>1775752.31</v>
      </c>
      <c r="F64" s="27">
        <v>1766873.54</v>
      </c>
      <c r="G64" s="9">
        <f t="shared" si="0"/>
        <v>8878.7700000000186</v>
      </c>
      <c r="H64" s="105"/>
    </row>
    <row r="65" spans="1:8" hidden="1">
      <c r="A65" s="33" t="s">
        <v>67</v>
      </c>
      <c r="B65" s="29"/>
      <c r="C65" s="1"/>
      <c r="D65" s="32"/>
      <c r="E65" s="17"/>
      <c r="F65" s="27"/>
      <c r="G65" s="9">
        <f t="shared" si="0"/>
        <v>0</v>
      </c>
      <c r="H65" s="105"/>
    </row>
    <row r="66" spans="1:8" hidden="1">
      <c r="A66" s="33" t="s">
        <v>68</v>
      </c>
      <c r="B66" s="29"/>
      <c r="C66" s="1"/>
      <c r="D66" s="32"/>
      <c r="E66" s="17"/>
      <c r="F66" s="27"/>
      <c r="G66" s="9">
        <f t="shared" si="0"/>
        <v>0</v>
      </c>
      <c r="H66" s="105"/>
    </row>
    <row r="67" spans="1:8" hidden="1">
      <c r="A67" s="33" t="s">
        <v>69</v>
      </c>
      <c r="B67" s="29"/>
      <c r="C67" s="1"/>
      <c r="D67" s="32"/>
      <c r="E67" s="17"/>
      <c r="F67" s="27"/>
      <c r="G67" s="9">
        <f t="shared" si="0"/>
        <v>0</v>
      </c>
      <c r="H67" s="105"/>
    </row>
    <row r="68" spans="1:8" hidden="1">
      <c r="A68" s="33" t="s">
        <v>70</v>
      </c>
      <c r="B68" s="29"/>
      <c r="C68" s="1"/>
      <c r="D68" s="32"/>
      <c r="E68" s="17"/>
      <c r="F68" s="27"/>
      <c r="G68" s="9">
        <f t="shared" si="0"/>
        <v>0</v>
      </c>
      <c r="H68" s="105"/>
    </row>
    <row r="69" spans="1:8" hidden="1">
      <c r="A69" s="33" t="s">
        <v>71</v>
      </c>
      <c r="B69" s="29"/>
      <c r="C69" s="1"/>
      <c r="D69" s="32"/>
      <c r="E69" s="17"/>
      <c r="F69" s="27"/>
      <c r="G69" s="9">
        <f t="shared" si="0"/>
        <v>0</v>
      </c>
      <c r="H69" s="105"/>
    </row>
    <row r="70" spans="1:8" hidden="1">
      <c r="A70" s="33" t="s">
        <v>72</v>
      </c>
      <c r="B70" s="29"/>
      <c r="C70" s="1"/>
      <c r="D70" s="32"/>
      <c r="E70" s="17"/>
      <c r="F70" s="27"/>
      <c r="G70" s="9">
        <f t="shared" si="0"/>
        <v>0</v>
      </c>
      <c r="H70" s="105"/>
    </row>
    <row r="71" spans="1:8" hidden="1">
      <c r="A71" s="33" t="s">
        <v>73</v>
      </c>
      <c r="B71" s="29"/>
      <c r="C71" s="1"/>
      <c r="D71" s="32"/>
      <c r="E71" s="17"/>
      <c r="F71" s="27"/>
      <c r="G71" s="9">
        <f t="shared" si="0"/>
        <v>0</v>
      </c>
      <c r="H71" s="105"/>
    </row>
    <row r="72" spans="1:8" hidden="1">
      <c r="A72" s="33" t="s">
        <v>74</v>
      </c>
      <c r="B72" s="29"/>
      <c r="C72" s="1"/>
      <c r="D72" s="32"/>
      <c r="E72" s="17"/>
      <c r="F72" s="27"/>
      <c r="G72" s="9">
        <f t="shared" ref="G72:G74" si="1">E72-F72</f>
        <v>0</v>
      </c>
      <c r="H72" s="105"/>
    </row>
    <row r="73" spans="1:8" hidden="1">
      <c r="A73" s="33" t="s">
        <v>75</v>
      </c>
      <c r="B73" s="29"/>
      <c r="C73" s="1"/>
      <c r="D73" s="32"/>
      <c r="E73" s="17"/>
      <c r="F73" s="27"/>
      <c r="G73" s="9">
        <f t="shared" si="1"/>
        <v>0</v>
      </c>
      <c r="H73" s="105"/>
    </row>
    <row r="74" spans="1:8" hidden="1">
      <c r="A74" s="33" t="s">
        <v>65</v>
      </c>
      <c r="B74" s="29"/>
      <c r="C74" s="1"/>
      <c r="D74" s="32"/>
      <c r="E74" s="17"/>
      <c r="F74" s="27"/>
      <c r="G74" s="9">
        <f t="shared" si="1"/>
        <v>0</v>
      </c>
      <c r="H74" s="105"/>
    </row>
    <row r="75" spans="1:8">
      <c r="A75" s="137" t="str">
        <f>A97</f>
        <v>Итого за период с 09.01.2018 по 31.05.2019</v>
      </c>
      <c r="B75" s="138"/>
      <c r="C75" s="139"/>
      <c r="D75" s="16"/>
      <c r="E75" s="35">
        <f>SUM(E7:E74)</f>
        <v>163463649.38999999</v>
      </c>
      <c r="F75" s="35">
        <f>SUM(F7:F74)</f>
        <v>150537023.54999998</v>
      </c>
      <c r="G75" s="10">
        <f>SUM(G7:G74)</f>
        <v>12926625.839999992</v>
      </c>
      <c r="H75" s="106"/>
    </row>
    <row r="76" spans="1:8">
      <c r="A76" s="137"/>
      <c r="B76" s="138"/>
      <c r="C76" s="139"/>
      <c r="D76" s="16"/>
      <c r="E76" s="35"/>
      <c r="F76" s="35"/>
      <c r="G76" s="35"/>
      <c r="H76" s="36"/>
    </row>
    <row r="77" spans="1:8" s="37" customFormat="1">
      <c r="A77" s="131" t="s">
        <v>76</v>
      </c>
      <c r="B77" s="132"/>
      <c r="C77" s="132"/>
      <c r="D77" s="132"/>
      <c r="E77" s="132"/>
      <c r="F77" s="132"/>
      <c r="G77" s="132"/>
    </row>
    <row r="78" spans="1:8" ht="25.5">
      <c r="A78" s="6">
        <v>1</v>
      </c>
      <c r="B78" s="15"/>
      <c r="C78" s="38" t="s">
        <v>109</v>
      </c>
      <c r="D78" s="39" t="s">
        <v>110</v>
      </c>
      <c r="E78" s="17">
        <v>1954731</v>
      </c>
      <c r="F78" s="27">
        <v>832000</v>
      </c>
      <c r="G78" s="28">
        <f>E78-F78</f>
        <v>1122731</v>
      </c>
      <c r="H78" s="66"/>
    </row>
    <row r="79" spans="1:8" ht="25.5">
      <c r="A79" s="6" t="s">
        <v>10</v>
      </c>
      <c r="B79" s="15"/>
      <c r="C79" s="38" t="s">
        <v>113</v>
      </c>
      <c r="D79" s="39" t="s">
        <v>110</v>
      </c>
      <c r="E79" s="7">
        <v>2000000</v>
      </c>
      <c r="F79" s="8">
        <v>690000</v>
      </c>
      <c r="G79" s="28">
        <f t="shared" ref="G79:G83" si="2">E79-F79</f>
        <v>1310000</v>
      </c>
      <c r="H79" s="64"/>
    </row>
    <row r="80" spans="1:8" ht="25.5">
      <c r="A80" s="6" t="s">
        <v>11</v>
      </c>
      <c r="B80" s="15"/>
      <c r="C80" s="40" t="s">
        <v>109</v>
      </c>
      <c r="D80" s="39" t="s">
        <v>110</v>
      </c>
      <c r="E80" s="7">
        <v>1954731</v>
      </c>
      <c r="F80" s="22">
        <v>832000</v>
      </c>
      <c r="G80" s="28">
        <f t="shared" si="2"/>
        <v>1122731</v>
      </c>
      <c r="H80" s="105"/>
    </row>
    <row r="81" spans="1:8" ht="25.5">
      <c r="A81" s="6" t="s">
        <v>13</v>
      </c>
      <c r="B81" s="29"/>
      <c r="C81" s="38" t="s">
        <v>113</v>
      </c>
      <c r="D81" s="39" t="s">
        <v>110</v>
      </c>
      <c r="E81" s="7">
        <v>2000000</v>
      </c>
      <c r="F81" s="22">
        <v>690000</v>
      </c>
      <c r="G81" s="28">
        <f t="shared" si="2"/>
        <v>1310000</v>
      </c>
      <c r="H81" s="64"/>
    </row>
    <row r="82" spans="1:8" ht="51">
      <c r="A82" s="6" t="s">
        <v>14</v>
      </c>
      <c r="B82" s="29"/>
      <c r="C82" s="41" t="s">
        <v>139</v>
      </c>
      <c r="D82" s="39" t="s">
        <v>110</v>
      </c>
      <c r="E82" s="7">
        <v>6796550.6699999999</v>
      </c>
      <c r="F82" s="22">
        <v>4349791.95</v>
      </c>
      <c r="G82" s="28">
        <f t="shared" si="2"/>
        <v>2446758.7199999997</v>
      </c>
      <c r="H82" s="67"/>
    </row>
    <row r="83" spans="1:8" ht="25.5">
      <c r="A83" s="6" t="s">
        <v>15</v>
      </c>
      <c r="B83" s="29"/>
      <c r="C83" s="38" t="s">
        <v>109</v>
      </c>
      <c r="D83" s="39" t="s">
        <v>110</v>
      </c>
      <c r="E83" s="7">
        <v>389062</v>
      </c>
      <c r="F83" s="22">
        <v>93007.95</v>
      </c>
      <c r="G83" s="28">
        <f t="shared" si="2"/>
        <v>296054.05</v>
      </c>
      <c r="H83" s="105"/>
    </row>
    <row r="84" spans="1:8" ht="25.5">
      <c r="A84" s="6" t="s">
        <v>16</v>
      </c>
      <c r="B84" s="29"/>
      <c r="C84" s="38" t="s">
        <v>109</v>
      </c>
      <c r="D84" s="39" t="s">
        <v>77</v>
      </c>
      <c r="E84" s="7">
        <v>936060</v>
      </c>
      <c r="F84" s="22">
        <v>195780.5</v>
      </c>
      <c r="G84" s="28">
        <f t="shared" ref="G84:G86" si="3">E84-F84</f>
        <v>740279.5</v>
      </c>
      <c r="H84" s="18"/>
    </row>
    <row r="85" spans="1:8" ht="25.5" hidden="1">
      <c r="A85" s="6" t="s">
        <v>17</v>
      </c>
      <c r="B85" s="15"/>
      <c r="C85" s="40"/>
      <c r="D85" s="39" t="s">
        <v>77</v>
      </c>
      <c r="E85" s="7"/>
      <c r="F85" s="22"/>
      <c r="G85" s="28">
        <f t="shared" si="3"/>
        <v>0</v>
      </c>
      <c r="H85" s="18"/>
    </row>
    <row r="86" spans="1:8" ht="25.5" hidden="1">
      <c r="A86" s="6" t="s">
        <v>18</v>
      </c>
      <c r="B86" s="15"/>
      <c r="C86" s="40"/>
      <c r="D86" s="39" t="s">
        <v>77</v>
      </c>
      <c r="E86" s="7"/>
      <c r="F86" s="22"/>
      <c r="G86" s="28">
        <f t="shared" si="3"/>
        <v>0</v>
      </c>
      <c r="H86" s="18"/>
    </row>
    <row r="87" spans="1:8">
      <c r="A87" s="137" t="str">
        <f>A97</f>
        <v>Итого за период с 09.01.2018 по 31.05.2019</v>
      </c>
      <c r="B87" s="138"/>
      <c r="C87" s="139"/>
      <c r="D87" s="16"/>
      <c r="E87" s="42">
        <f>SUM(E78:E86)</f>
        <v>16031134.67</v>
      </c>
      <c r="F87" s="42">
        <f>SUM(F78:F86)</f>
        <v>7682580.4000000004</v>
      </c>
      <c r="G87" s="43">
        <f>SUM(G78:G84)</f>
        <v>8348554.2699999996</v>
      </c>
      <c r="H87" s="18"/>
    </row>
    <row r="88" spans="1:8" s="44" customFormat="1">
      <c r="A88" s="145" t="s">
        <v>78</v>
      </c>
      <c r="B88" s="146"/>
      <c r="C88" s="146"/>
      <c r="D88" s="146"/>
      <c r="E88" s="146"/>
      <c r="F88" s="146"/>
      <c r="G88" s="146"/>
    </row>
    <row r="89" spans="1:8" ht="25.5">
      <c r="A89" s="6">
        <v>1</v>
      </c>
      <c r="B89" s="15"/>
      <c r="C89" s="123" t="s">
        <v>105</v>
      </c>
      <c r="D89" s="39" t="s">
        <v>79</v>
      </c>
      <c r="E89" s="19">
        <v>6601.5</v>
      </c>
      <c r="F89" s="19">
        <v>2800</v>
      </c>
      <c r="G89" s="28">
        <f t="shared" ref="G89:G90" si="4">E89-F89</f>
        <v>3801.5</v>
      </c>
      <c r="H89" s="18"/>
    </row>
    <row r="90" spans="1:8" ht="38.25">
      <c r="A90" s="5">
        <v>2</v>
      </c>
      <c r="B90" s="18"/>
      <c r="C90" s="123" t="s">
        <v>138</v>
      </c>
      <c r="D90" s="39" t="s">
        <v>79</v>
      </c>
      <c r="E90" s="25">
        <v>498451</v>
      </c>
      <c r="F90" s="19">
        <v>320894.74</v>
      </c>
      <c r="G90" s="28">
        <f t="shared" si="4"/>
        <v>177556.26</v>
      </c>
      <c r="H90" s="64"/>
    </row>
    <row r="91" spans="1:8" hidden="1">
      <c r="A91" s="45">
        <v>3</v>
      </c>
      <c r="B91" s="26"/>
      <c r="C91" s="46"/>
      <c r="D91" s="39"/>
      <c r="E91" s="17"/>
      <c r="F91" s="27"/>
      <c r="G91" s="9"/>
      <c r="H91" s="18"/>
    </row>
    <row r="92" spans="1:8" hidden="1">
      <c r="A92" s="47">
        <v>4</v>
      </c>
      <c r="B92" s="15"/>
      <c r="C92" s="16"/>
      <c r="D92" s="16"/>
      <c r="E92" s="7"/>
      <c r="F92" s="8"/>
      <c r="G92" s="9"/>
      <c r="H92" s="18"/>
    </row>
    <row r="93" spans="1:8" s="52" customFormat="1">
      <c r="A93" s="137" t="str">
        <f>A97</f>
        <v>Итого за период с 09.01.2018 по 31.05.2019</v>
      </c>
      <c r="B93" s="138"/>
      <c r="C93" s="139"/>
      <c r="D93" s="48"/>
      <c r="E93" s="49">
        <f>SUM(E89:E92)</f>
        <v>505052.5</v>
      </c>
      <c r="F93" s="50">
        <f>SUM(F89:F92)</f>
        <v>323694.74</v>
      </c>
      <c r="G93" s="51">
        <f>SUM(G89:G92)</f>
        <v>181357.76</v>
      </c>
      <c r="H93" s="107"/>
    </row>
    <row r="94" spans="1:8" s="53" customFormat="1" hidden="1">
      <c r="A94" s="147" t="s">
        <v>80</v>
      </c>
      <c r="B94" s="148"/>
      <c r="C94" s="148"/>
      <c r="D94" s="148"/>
      <c r="E94" s="148"/>
      <c r="F94" s="148"/>
      <c r="G94" s="148"/>
    </row>
    <row r="95" spans="1:8" hidden="1">
      <c r="A95" s="5">
        <v>1</v>
      </c>
      <c r="B95" s="54"/>
      <c r="C95" s="31"/>
      <c r="D95" s="31"/>
      <c r="E95" s="7"/>
      <c r="F95" s="8"/>
      <c r="G95" s="9"/>
    </row>
    <row r="96" spans="1:8" hidden="1">
      <c r="A96" s="5">
        <v>2</v>
      </c>
      <c r="B96" s="56"/>
      <c r="C96" s="31"/>
      <c r="D96" s="31"/>
      <c r="E96" s="7"/>
      <c r="F96" s="8"/>
      <c r="G96" s="9"/>
    </row>
    <row r="97" spans="1:8" hidden="1">
      <c r="A97" s="137" t="str">
        <f>A106</f>
        <v>Итого за период с 09.01.2018 по 31.05.2019</v>
      </c>
      <c r="B97" s="138"/>
      <c r="C97" s="139"/>
      <c r="D97" s="18"/>
      <c r="E97" s="57">
        <f>SUM(E95:E95)</f>
        <v>0</v>
      </c>
      <c r="F97" s="58">
        <f>SUM(F95:F95)</f>
        <v>0</v>
      </c>
      <c r="G97" s="59">
        <f>+G95+G96</f>
        <v>0</v>
      </c>
    </row>
    <row r="98" spans="1:8" s="60" customFormat="1">
      <c r="A98" s="149" t="s">
        <v>81</v>
      </c>
      <c r="B98" s="149"/>
      <c r="C98" s="149"/>
      <c r="D98" s="149"/>
      <c r="E98" s="149"/>
      <c r="F98" s="149"/>
      <c r="G98" s="149"/>
    </row>
    <row r="99" spans="1:8" ht="40.5" customHeight="1">
      <c r="A99" s="55">
        <v>1</v>
      </c>
      <c r="B99" s="15"/>
      <c r="C99" s="123" t="s">
        <v>148</v>
      </c>
      <c r="D99" s="61" t="s">
        <v>149</v>
      </c>
      <c r="E99" s="17">
        <v>168666.67</v>
      </c>
      <c r="F99" s="27">
        <v>25299.22</v>
      </c>
      <c r="G99" s="28">
        <f t="shared" ref="G99:G101" si="5">E99-F99</f>
        <v>143367.45000000001</v>
      </c>
      <c r="H99" s="155"/>
    </row>
    <row r="100" spans="1:8" ht="17.25" hidden="1" customHeight="1">
      <c r="A100" s="55">
        <v>2</v>
      </c>
      <c r="B100" s="15"/>
      <c r="C100" s="31"/>
      <c r="D100" s="61"/>
      <c r="E100" s="7"/>
      <c r="F100" s="8"/>
      <c r="G100" s="28">
        <f t="shared" si="5"/>
        <v>0</v>
      </c>
      <c r="H100" s="155"/>
    </row>
    <row r="101" spans="1:8" hidden="1">
      <c r="A101" s="55">
        <v>3</v>
      </c>
      <c r="B101" s="15"/>
      <c r="C101" s="31"/>
      <c r="D101" s="61"/>
      <c r="E101" s="7"/>
      <c r="F101" s="8"/>
      <c r="G101" s="28">
        <f t="shared" si="5"/>
        <v>0</v>
      </c>
      <c r="H101" s="155"/>
    </row>
    <row r="102" spans="1:8" hidden="1">
      <c r="A102" s="55">
        <v>5</v>
      </c>
      <c r="B102" s="29"/>
      <c r="C102" s="62"/>
      <c r="D102" s="61"/>
      <c r="E102" s="7"/>
      <c r="F102" s="8"/>
      <c r="G102" s="9"/>
      <c r="H102" s="18"/>
    </row>
    <row r="103" spans="1:8" hidden="1">
      <c r="A103" s="55">
        <v>6</v>
      </c>
      <c r="B103" s="63"/>
      <c r="C103" s="31"/>
      <c r="D103" s="64"/>
      <c r="E103" s="25"/>
      <c r="F103" s="19"/>
      <c r="G103" s="65"/>
      <c r="H103" s="18"/>
    </row>
    <row r="104" spans="1:8" s="66" customFormat="1" hidden="1">
      <c r="A104" s="55">
        <v>7</v>
      </c>
      <c r="B104" s="63"/>
      <c r="C104" s="31"/>
      <c r="D104" s="64"/>
      <c r="E104" s="25"/>
      <c r="F104" s="19"/>
      <c r="G104" s="65"/>
      <c r="H104" s="64"/>
    </row>
    <row r="105" spans="1:8" s="66" customFormat="1" hidden="1">
      <c r="A105" s="55">
        <v>7</v>
      </c>
      <c r="C105" s="67"/>
      <c r="D105" s="64"/>
      <c r="E105" s="19"/>
      <c r="F105" s="19"/>
      <c r="G105" s="65"/>
      <c r="H105" s="64"/>
    </row>
    <row r="106" spans="1:8" s="71" customFormat="1">
      <c r="A106" s="150" t="str">
        <f>A114</f>
        <v>Итого за период с 09.01.2018 по 31.05.2019</v>
      </c>
      <c r="B106" s="151"/>
      <c r="C106" s="152"/>
      <c r="D106" s="13"/>
      <c r="E106" s="68">
        <f>SUM(E99:E105)</f>
        <v>168666.67</v>
      </c>
      <c r="F106" s="69">
        <f>SUM(F99:F105)</f>
        <v>25299.22</v>
      </c>
      <c r="G106" s="70">
        <f>SUM(G99:G105)</f>
        <v>143367.45000000001</v>
      </c>
      <c r="H106" s="13"/>
    </row>
    <row r="107" spans="1:8" s="37" customFormat="1">
      <c r="A107" s="131" t="s">
        <v>82</v>
      </c>
      <c r="B107" s="132"/>
      <c r="C107" s="132"/>
      <c r="D107" s="132"/>
      <c r="E107" s="132"/>
      <c r="F107" s="132"/>
      <c r="G107" s="132"/>
      <c r="H107" s="108"/>
    </row>
    <row r="108" spans="1:8" s="67" customFormat="1" ht="25.5">
      <c r="A108" s="55">
        <v>1</v>
      </c>
      <c r="B108" s="15"/>
      <c r="C108" s="16" t="s">
        <v>90</v>
      </c>
      <c r="D108" s="122" t="s">
        <v>91</v>
      </c>
      <c r="E108" s="73">
        <v>137247</v>
      </c>
      <c r="F108" s="74">
        <v>136560.71</v>
      </c>
      <c r="G108" s="75">
        <f>E108-F108</f>
        <v>686.29000000000815</v>
      </c>
      <c r="H108" s="31"/>
    </row>
    <row r="109" spans="1:8" s="66" customFormat="1" ht="25.5">
      <c r="A109" s="55">
        <v>2</v>
      </c>
      <c r="B109" s="56"/>
      <c r="C109" s="123" t="s">
        <v>136</v>
      </c>
      <c r="D109" s="72" t="s">
        <v>137</v>
      </c>
      <c r="E109" s="76">
        <v>6059.33</v>
      </c>
      <c r="F109" s="77">
        <v>1759.33</v>
      </c>
      <c r="G109" s="75">
        <f t="shared" ref="G109:G113" si="6">E109-F109</f>
        <v>4300</v>
      </c>
      <c r="H109" s="156"/>
    </row>
    <row r="110" spans="1:8" s="66" customFormat="1">
      <c r="A110" s="55">
        <v>3</v>
      </c>
      <c r="B110" s="15"/>
      <c r="C110" s="31"/>
      <c r="D110" s="72"/>
      <c r="E110" s="25"/>
      <c r="F110" s="19"/>
      <c r="G110" s="75">
        <f t="shared" si="6"/>
        <v>0</v>
      </c>
      <c r="H110" s="157"/>
    </row>
    <row r="111" spans="1:8" s="66" customFormat="1" hidden="1">
      <c r="A111" s="55">
        <v>4</v>
      </c>
      <c r="B111" s="15"/>
      <c r="C111" s="31"/>
      <c r="D111" s="72"/>
      <c r="E111" s="25"/>
      <c r="F111" s="19"/>
      <c r="G111" s="75">
        <f t="shared" si="6"/>
        <v>0</v>
      </c>
      <c r="H111" s="64"/>
    </row>
    <row r="112" spans="1:8" s="66" customFormat="1" hidden="1">
      <c r="A112" s="55">
        <v>5</v>
      </c>
      <c r="B112" s="15"/>
      <c r="C112" s="31"/>
      <c r="D112" s="72"/>
      <c r="E112" s="25"/>
      <c r="F112" s="19"/>
      <c r="G112" s="75">
        <f t="shared" si="6"/>
        <v>0</v>
      </c>
      <c r="H112" s="64"/>
    </row>
    <row r="113" spans="1:8" hidden="1">
      <c r="A113" s="55">
        <v>6</v>
      </c>
      <c r="B113" s="15"/>
      <c r="C113" s="16"/>
      <c r="D113" s="18"/>
      <c r="E113" s="79"/>
      <c r="F113" s="80"/>
      <c r="G113" s="75">
        <f t="shared" si="6"/>
        <v>0</v>
      </c>
      <c r="H113" s="18"/>
    </row>
    <row r="114" spans="1:8">
      <c r="A114" s="150" t="str">
        <f>A127</f>
        <v>Итого за период с 09.01.2018 по 31.05.2019</v>
      </c>
      <c r="B114" s="151"/>
      <c r="C114" s="152"/>
      <c r="D114" s="18"/>
      <c r="E114" s="81">
        <f>SUM(E108:E113)</f>
        <v>143306.32999999999</v>
      </c>
      <c r="F114" s="81">
        <f>SUM(F108:F112)</f>
        <v>138320.03999999998</v>
      </c>
      <c r="G114" s="82">
        <f>SUM(G108:G112)</f>
        <v>4986.2900000000081</v>
      </c>
      <c r="H114" s="18"/>
    </row>
    <row r="115" spans="1:8" s="83" customFormat="1" hidden="1">
      <c r="A115" s="153" t="s">
        <v>83</v>
      </c>
      <c r="B115" s="154"/>
      <c r="C115" s="154"/>
      <c r="D115" s="154"/>
      <c r="E115" s="154"/>
      <c r="F115" s="154"/>
      <c r="G115" s="154"/>
      <c r="H115" s="109"/>
    </row>
    <row r="116" spans="1:8" s="67" customFormat="1" hidden="1">
      <c r="A116" s="20" t="s">
        <v>84</v>
      </c>
      <c r="B116" s="15"/>
      <c r="C116" s="31"/>
      <c r="D116" s="31"/>
      <c r="E116" s="84"/>
      <c r="F116" s="84"/>
      <c r="G116" s="28">
        <f>E116-F116</f>
        <v>0</v>
      </c>
      <c r="H116" s="31"/>
    </row>
    <row r="117" spans="1:8" hidden="1">
      <c r="A117" s="20" t="s">
        <v>85</v>
      </c>
      <c r="B117" s="11"/>
      <c r="C117" s="31"/>
      <c r="D117" s="31"/>
      <c r="E117" s="76"/>
      <c r="F117" s="77"/>
      <c r="G117" s="78"/>
      <c r="H117" s="18"/>
    </row>
    <row r="118" spans="1:8" hidden="1">
      <c r="A118" s="137" t="str">
        <f>A127</f>
        <v>Итого за период с 09.01.2018 по 31.05.2019</v>
      </c>
      <c r="B118" s="138"/>
      <c r="C118" s="139"/>
      <c r="D118" s="18"/>
      <c r="E118" s="81">
        <f>SUM(E116:E117)</f>
        <v>0</v>
      </c>
      <c r="F118" s="85">
        <f>SUM(F116:F117)</f>
        <v>0</v>
      </c>
      <c r="G118" s="86">
        <f>SUM(G116:G117)</f>
        <v>0</v>
      </c>
      <c r="H118" s="18"/>
    </row>
    <row r="119" spans="1:8" s="87" customFormat="1" hidden="1">
      <c r="A119" s="143" t="s">
        <v>86</v>
      </c>
      <c r="B119" s="144"/>
      <c r="C119" s="144"/>
      <c r="D119" s="144"/>
      <c r="E119" s="144"/>
      <c r="F119" s="144"/>
      <c r="G119" s="144"/>
      <c r="H119" s="110"/>
    </row>
    <row r="120" spans="1:8" hidden="1">
      <c r="A120" s="55">
        <v>1</v>
      </c>
      <c r="B120" s="15"/>
      <c r="C120" s="20"/>
      <c r="D120" s="20"/>
      <c r="E120" s="7"/>
      <c r="F120" s="8"/>
      <c r="G120" s="9"/>
      <c r="H120" s="18"/>
    </row>
    <row r="121" spans="1:8" hidden="1">
      <c r="A121" s="150" t="str">
        <f>A127</f>
        <v>Итого за период с 09.01.2018 по 31.05.2019</v>
      </c>
      <c r="B121" s="151"/>
      <c r="C121" s="152"/>
      <c r="D121" s="18"/>
      <c r="E121" s="79">
        <f>+E120</f>
        <v>0</v>
      </c>
      <c r="F121" s="88">
        <f>+F120</f>
        <v>0</v>
      </c>
      <c r="G121" s="89">
        <f>+G120</f>
        <v>0</v>
      </c>
      <c r="H121" s="18"/>
    </row>
    <row r="122" spans="1:8" s="90" customFormat="1">
      <c r="A122" s="158" t="s">
        <v>87</v>
      </c>
      <c r="B122" s="159"/>
      <c r="C122" s="159"/>
      <c r="D122" s="159"/>
      <c r="E122" s="159"/>
      <c r="F122" s="159"/>
      <c r="G122" s="159"/>
      <c r="H122" s="111"/>
    </row>
    <row r="123" spans="1:8" ht="38.25">
      <c r="A123" s="20" t="s">
        <v>84</v>
      </c>
      <c r="B123" s="21"/>
      <c r="C123" s="123" t="s">
        <v>140</v>
      </c>
      <c r="D123" s="123" t="s">
        <v>141</v>
      </c>
      <c r="E123" s="76">
        <v>306446</v>
      </c>
      <c r="F123" s="77">
        <v>255789.17</v>
      </c>
      <c r="G123" s="75">
        <f>E123-F123</f>
        <v>50656.829999999987</v>
      </c>
      <c r="H123" s="16"/>
    </row>
    <row r="124" spans="1:8" ht="51">
      <c r="A124" s="20" t="s">
        <v>88</v>
      </c>
      <c r="B124" s="21"/>
      <c r="C124" s="123" t="s">
        <v>143</v>
      </c>
      <c r="D124" s="123" t="s">
        <v>141</v>
      </c>
      <c r="E124" s="25">
        <v>1763850</v>
      </c>
      <c r="F124" s="91">
        <v>1755030.75</v>
      </c>
      <c r="G124" s="75">
        <f>E124-F124</f>
        <v>8819.25</v>
      </c>
      <c r="H124" s="18"/>
    </row>
    <row r="125" spans="1:8" ht="25.5">
      <c r="A125" s="20">
        <v>3</v>
      </c>
      <c r="B125" s="21"/>
      <c r="C125" s="123" t="s">
        <v>144</v>
      </c>
      <c r="D125" s="123" t="s">
        <v>145</v>
      </c>
      <c r="E125" s="25">
        <v>185450</v>
      </c>
      <c r="F125" s="91">
        <v>105706.5</v>
      </c>
      <c r="G125" s="75">
        <f t="shared" ref="G125:G126" si="7">E125-F125</f>
        <v>79743.5</v>
      </c>
      <c r="H125" s="18"/>
    </row>
    <row r="126" spans="1:8" hidden="1">
      <c r="A126" s="20">
        <v>4</v>
      </c>
      <c r="B126" s="21"/>
      <c r="C126" s="31"/>
      <c r="D126" s="31"/>
      <c r="E126" s="25"/>
      <c r="F126" s="91"/>
      <c r="G126" s="75">
        <f t="shared" si="7"/>
        <v>0</v>
      </c>
      <c r="H126" s="18"/>
    </row>
    <row r="127" spans="1:8">
      <c r="A127" s="137" t="s">
        <v>154</v>
      </c>
      <c r="B127" s="138"/>
      <c r="C127" s="139"/>
      <c r="D127" s="18"/>
      <c r="E127" s="92">
        <f>SUM(E123:E126)</f>
        <v>2255746</v>
      </c>
      <c r="F127" s="92">
        <f t="shared" ref="F127:G127" si="8">SUM(F123:F126)</f>
        <v>2116526.42</v>
      </c>
      <c r="G127" s="93">
        <f t="shared" si="8"/>
        <v>139219.57999999999</v>
      </c>
      <c r="H127" s="18"/>
    </row>
    <row r="128" spans="1:8">
      <c r="A128" s="94"/>
      <c r="B128" s="11"/>
      <c r="C128" s="16"/>
      <c r="D128" s="18"/>
      <c r="E128" s="79"/>
      <c r="F128" s="88"/>
      <c r="G128" s="89"/>
      <c r="H128" s="18"/>
    </row>
    <row r="129" spans="1:9" s="99" customFormat="1">
      <c r="A129" s="140" t="s">
        <v>89</v>
      </c>
      <c r="B129" s="141"/>
      <c r="C129" s="142"/>
      <c r="D129" s="95"/>
      <c r="E129" s="96">
        <f>E75+E114+E106+E127+E118+E97+E93+E87+E121</f>
        <v>182567555.55999997</v>
      </c>
      <c r="F129" s="96">
        <f>F75+F114+F106+F127+F118+F97+F93+F87</f>
        <v>160823444.36999997</v>
      </c>
      <c r="G129" s="97">
        <f>G75+G114+G106+G127+G118+G97+G93+G87</f>
        <v>21744111.18999999</v>
      </c>
      <c r="H129" s="98"/>
    </row>
    <row r="130" spans="1:9">
      <c r="A130" s="1"/>
      <c r="B130" s="1"/>
      <c r="C130" s="1"/>
      <c r="E130" s="100"/>
      <c r="F130" s="100"/>
      <c r="G130" s="1"/>
    </row>
    <row r="131" spans="1:9">
      <c r="A131" s="1"/>
      <c r="B131" s="1"/>
      <c r="C131" s="1"/>
      <c r="E131" s="100"/>
      <c r="F131" s="100"/>
      <c r="G131" s="1"/>
    </row>
    <row r="132" spans="1:9">
      <c r="A132" s="1"/>
      <c r="B132" s="1"/>
      <c r="C132" s="120" t="s">
        <v>8</v>
      </c>
      <c r="D132" s="120"/>
      <c r="E132" s="116">
        <f>E75</f>
        <v>163463649.38999999</v>
      </c>
      <c r="F132" s="116">
        <f t="shared" ref="F132:G132" si="9">F75</f>
        <v>150537023.54999998</v>
      </c>
      <c r="G132" s="116">
        <f t="shared" si="9"/>
        <v>12926625.839999992</v>
      </c>
      <c r="H132" s="112"/>
      <c r="I132" s="113"/>
    </row>
    <row r="133" spans="1:9" hidden="1">
      <c r="A133" s="1"/>
      <c r="B133" s="1"/>
      <c r="C133" s="31"/>
      <c r="D133" s="120"/>
      <c r="E133" s="118"/>
      <c r="F133" s="118"/>
      <c r="G133" s="118"/>
      <c r="H133" s="112"/>
      <c r="I133" s="113"/>
    </row>
    <row r="134" spans="1:9" hidden="1">
      <c r="A134" s="1"/>
      <c r="B134" s="1"/>
      <c r="C134" s="120"/>
      <c r="D134" s="120"/>
      <c r="E134" s="116"/>
      <c r="F134" s="116"/>
      <c r="G134" s="116"/>
      <c r="H134" s="112"/>
      <c r="I134" s="113"/>
    </row>
    <row r="135" spans="1:9" ht="12.75" customHeight="1">
      <c r="A135" s="1"/>
      <c r="B135" s="1"/>
      <c r="C135" s="120" t="s">
        <v>76</v>
      </c>
      <c r="D135" s="120"/>
      <c r="E135" s="43">
        <f>E87</f>
        <v>16031134.67</v>
      </c>
      <c r="F135" s="43">
        <f t="shared" ref="F135:G135" si="10">F87</f>
        <v>7682580.4000000004</v>
      </c>
      <c r="G135" s="43">
        <f t="shared" si="10"/>
        <v>8348554.2699999996</v>
      </c>
      <c r="H135" s="112"/>
      <c r="I135" s="113"/>
    </row>
    <row r="136" spans="1:9" ht="12.75" customHeight="1">
      <c r="A136" s="1"/>
      <c r="B136" s="1"/>
      <c r="C136" s="120" t="s">
        <v>78</v>
      </c>
      <c r="D136" s="120"/>
      <c r="E136" s="43">
        <f>E93</f>
        <v>505052.5</v>
      </c>
      <c r="F136" s="43">
        <f t="shared" ref="F136:G136" si="11">F93</f>
        <v>323694.74</v>
      </c>
      <c r="G136" s="43">
        <f t="shared" si="11"/>
        <v>181357.76</v>
      </c>
      <c r="H136" s="112"/>
      <c r="I136" s="113"/>
    </row>
    <row r="137" spans="1:9">
      <c r="A137" s="1"/>
      <c r="B137" s="1"/>
      <c r="C137" s="121" t="s">
        <v>81</v>
      </c>
      <c r="D137" s="121"/>
      <c r="E137" s="117">
        <f>E106</f>
        <v>168666.67</v>
      </c>
      <c r="F137" s="117">
        <f t="shared" ref="F137:G137" si="12">F106</f>
        <v>25299.22</v>
      </c>
      <c r="G137" s="117">
        <f t="shared" si="12"/>
        <v>143367.45000000001</v>
      </c>
      <c r="H137" s="114"/>
      <c r="I137" s="115"/>
    </row>
    <row r="138" spans="1:9">
      <c r="A138" s="1"/>
      <c r="B138" s="1"/>
      <c r="C138" s="120" t="s">
        <v>82</v>
      </c>
      <c r="D138" s="120"/>
      <c r="E138" s="43">
        <f>E114</f>
        <v>143306.32999999999</v>
      </c>
      <c r="F138" s="43">
        <f t="shared" ref="F138:G138" si="13">F114</f>
        <v>138320.03999999998</v>
      </c>
      <c r="G138" s="43">
        <f t="shared" si="13"/>
        <v>4986.2900000000081</v>
      </c>
      <c r="H138" s="112"/>
      <c r="I138" s="112"/>
    </row>
    <row r="139" spans="1:9" ht="12.75" customHeight="1">
      <c r="A139" s="1"/>
      <c r="B139" s="1"/>
      <c r="C139" s="120" t="s">
        <v>87</v>
      </c>
      <c r="D139" s="120"/>
      <c r="E139" s="43">
        <f>E127</f>
        <v>2255746</v>
      </c>
      <c r="F139" s="43">
        <f t="shared" ref="F139:G139" si="14">F127</f>
        <v>2116526.42</v>
      </c>
      <c r="G139" s="43">
        <f t="shared" si="14"/>
        <v>139219.57999999999</v>
      </c>
      <c r="H139" s="112"/>
      <c r="I139" s="112"/>
    </row>
    <row r="140" spans="1:9">
      <c r="A140" s="1"/>
      <c r="B140" s="1"/>
      <c r="C140" s="31"/>
      <c r="D140" s="18"/>
      <c r="E140" s="119"/>
      <c r="F140" s="119"/>
      <c r="G140" s="119"/>
    </row>
    <row r="141" spans="1:9">
      <c r="A141" s="1"/>
      <c r="B141" s="1"/>
      <c r="C141" s="1"/>
      <c r="E141" s="100"/>
      <c r="F141" s="100"/>
      <c r="G141" s="1"/>
    </row>
    <row r="142" spans="1:9">
      <c r="A142" s="1"/>
      <c r="B142" s="1"/>
      <c r="C142" s="1"/>
      <c r="E142" s="100"/>
      <c r="F142" s="100"/>
      <c r="G142" s="1"/>
    </row>
    <row r="143" spans="1:9">
      <c r="A143" s="1"/>
      <c r="B143" s="1"/>
      <c r="C143" s="1"/>
      <c r="E143" s="100"/>
      <c r="F143" s="100"/>
      <c r="G143" s="1"/>
    </row>
  </sheetData>
  <mergeCells count="24">
    <mergeCell ref="H99:H101"/>
    <mergeCell ref="H109:H110"/>
    <mergeCell ref="A121:C121"/>
    <mergeCell ref="A122:G122"/>
    <mergeCell ref="A127:C127"/>
    <mergeCell ref="A129:C129"/>
    <mergeCell ref="A119:G119"/>
    <mergeCell ref="A87:C87"/>
    <mergeCell ref="A88:G88"/>
    <mergeCell ref="A93:C93"/>
    <mergeCell ref="A94:G94"/>
    <mergeCell ref="A97:C97"/>
    <mergeCell ref="A98:G98"/>
    <mergeCell ref="A106:C106"/>
    <mergeCell ref="A107:G107"/>
    <mergeCell ref="A114:C114"/>
    <mergeCell ref="A115:G115"/>
    <mergeCell ref="A118:C118"/>
    <mergeCell ref="A77:G77"/>
    <mergeCell ref="A1:G1"/>
    <mergeCell ref="C2:G2"/>
    <mergeCell ref="A6:G6"/>
    <mergeCell ref="A75:C75"/>
    <mergeCell ref="A76:C76"/>
  </mergeCells>
  <pageMargins left="0.70866141732283472" right="0.19685039370078741" top="0.15748031496062992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31.05.2019</vt:lpstr>
      <vt:lpstr>'31.05.2019'!Заголовки_для_печати</vt:lpstr>
      <vt:lpstr>'31.05.2019'!Область_печати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2018-09-11T05:57:45Z</cp:lastPrinted>
  <dcterms:created xsi:type="dcterms:W3CDTF">2018-08-31T03:01:00Z</dcterms:created>
  <dcterms:modified xsi:type="dcterms:W3CDTF">2019-06-03T07:40:18Z</dcterms:modified>
</cp:coreProperties>
</file>