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240" windowHeight="10800"/>
  </bookViews>
  <sheets>
    <sheet name="на 01-08-2018" sheetId="1" r:id="rId1"/>
  </sheets>
  <definedNames>
    <definedName name="_xlnm.Print_Titles" localSheetId="0">'на 01-08-2018'!$4:$4</definedName>
    <definedName name="_xlnm.Print_Area" localSheetId="0">'на 01-08-2018'!$A$1:$K$129</definedName>
  </definedNames>
  <calcPr calcId="125725"/>
</workbook>
</file>

<file path=xl/calcChain.xml><?xml version="1.0" encoding="utf-8"?>
<calcChain xmlns="http://schemas.openxmlformats.org/spreadsheetml/2006/main">
  <c r="F127" i="1"/>
  <c r="E127"/>
  <c r="G123"/>
  <c r="G127" s="1"/>
  <c r="G121"/>
  <c r="F121"/>
  <c r="E121"/>
  <c r="A121"/>
  <c r="F118"/>
  <c r="E118"/>
  <c r="A118"/>
  <c r="G116"/>
  <c r="G118" s="1"/>
  <c r="F114"/>
  <c r="E114"/>
  <c r="A114"/>
  <c r="A106" s="1"/>
  <c r="A97" s="1"/>
  <c r="G112"/>
  <c r="G111"/>
  <c r="G110"/>
  <c r="G109"/>
  <c r="G108"/>
  <c r="G114" s="1"/>
  <c r="F106"/>
  <c r="E106"/>
  <c r="G101"/>
  <c r="G100"/>
  <c r="G99"/>
  <c r="G106" s="1"/>
  <c r="G97"/>
  <c r="F97"/>
  <c r="E97"/>
  <c r="F93"/>
  <c r="E93"/>
  <c r="G90"/>
  <c r="G89"/>
  <c r="G93" s="1"/>
  <c r="F87"/>
  <c r="E87"/>
  <c r="G86"/>
  <c r="G85"/>
  <c r="G84"/>
  <c r="G83"/>
  <c r="G82"/>
  <c r="G81"/>
  <c r="G80"/>
  <c r="G79"/>
  <c r="G78"/>
  <c r="G87" s="1"/>
  <c r="F75"/>
  <c r="F129" s="1"/>
  <c r="E75"/>
  <c r="E129" s="1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75" s="1"/>
  <c r="G129" l="1"/>
  <c r="A87"/>
  <c r="A93"/>
  <c r="A75"/>
  <c r="C2" s="1"/>
</calcChain>
</file>

<file path=xl/sharedStrings.xml><?xml version="1.0" encoding="utf-8"?>
<sst xmlns="http://schemas.openxmlformats.org/spreadsheetml/2006/main" count="254" uniqueCount="162">
  <si>
    <t>Экономия по торгам за 2018</t>
  </si>
  <si>
    <t xml:space="preserve">№ п/п </t>
  </si>
  <si>
    <t>№ аукциона на ЭТП /официальном сайте</t>
  </si>
  <si>
    <t>Наименование объекта закупки</t>
  </si>
  <si>
    <t>Заказчик</t>
  </si>
  <si>
    <t xml:space="preserve">Начальная цена контракта, руб. </t>
  </si>
  <si>
    <t>Цена по итогам торгов, руб.</t>
  </si>
  <si>
    <t>Экономия, руб.</t>
  </si>
  <si>
    <t>РЗ, Прз</t>
  </si>
  <si>
    <t>Целевая статья</t>
  </si>
  <si>
    <t>Бюджет (городской, областной)</t>
  </si>
  <si>
    <t xml:space="preserve">Примечание </t>
  </si>
  <si>
    <t>Направление средств экономии (на те же цели, на доп.расходы / указать конкретно/,  номер решения городской Думы/при наличии/)</t>
  </si>
  <si>
    <t>Администрация г. Благовещенска</t>
  </si>
  <si>
    <t>1</t>
  </si>
  <si>
    <t>Выполнение работ по ремонту автоматической пожарной сигнализации, систем оповещения и управления эвакуацией людей при пожаре и систем пожаротушения</t>
  </si>
  <si>
    <t>МКУ ЭХС</t>
  </si>
  <si>
    <t>2</t>
  </si>
  <si>
    <t>Поставка хозяйственных товаров</t>
  </si>
  <si>
    <t>3</t>
  </si>
  <si>
    <t>Поставка компьютерной техники и периферийного оборудования для награждения победителей городских молодежных мероприятий</t>
  </si>
  <si>
    <t>Администрация города</t>
  </si>
  <si>
    <t>4</t>
  </si>
  <si>
    <t>Поставка нефтепродуктов через сеть автозаправочных станций</t>
  </si>
  <si>
    <t>ГУКС</t>
  </si>
  <si>
    <t>5</t>
  </si>
  <si>
    <t>Выполнение работ по установке противопожарных дверей</t>
  </si>
  <si>
    <t>6</t>
  </si>
  <si>
    <t>Поставка деревянных рамок со стеклом</t>
  </si>
  <si>
    <t>7</t>
  </si>
  <si>
    <t>Оказание услуг по изготовлению полиграфической продукции</t>
  </si>
  <si>
    <t>8</t>
  </si>
  <si>
    <t>Оказание услуг по изготовлению наградной атрибутики-медалей</t>
  </si>
  <si>
    <t>9</t>
  </si>
  <si>
    <t>Поставка расходных материалов к офисной технике</t>
  </si>
  <si>
    <t>10</t>
  </si>
  <si>
    <t>Оказание услуг по обследованию технического состояния оборудования с выдачей заключения</t>
  </si>
  <si>
    <t>12</t>
  </si>
  <si>
    <t>Оказание услуг по физической охране объектов с использованием специальных средств</t>
  </si>
  <si>
    <t>13</t>
  </si>
  <si>
    <t>14</t>
  </si>
  <si>
    <t>Оказание услуг по предоставлению неисключительных прав на использовыание антивирусного программного обеспечения (продление лицензии на год)</t>
  </si>
  <si>
    <t>15</t>
  </si>
  <si>
    <t>Выполнение работ по обследованию здания и выполнению проектных работ по объекту "Капитальный ремонт здания, расположенного по адресу: ул. 50 лет Октября, 2/2"</t>
  </si>
  <si>
    <t>16</t>
  </si>
  <si>
    <t>оказание услуг по организации и проведению международных молодежных обменов</t>
  </si>
  <si>
    <t>17</t>
  </si>
  <si>
    <t>Поставка дизельного топлива через сеть автозаправочных станций</t>
  </si>
  <si>
    <t>18</t>
  </si>
  <si>
    <t>Поставка цветочной продукции</t>
  </si>
  <si>
    <t>19</t>
  </si>
  <si>
    <t>Выполнение работ по изготовлению сувениной продукции</t>
  </si>
  <si>
    <t>20</t>
  </si>
  <si>
    <t>Оказание услуг по организации и проведению игр КВН</t>
  </si>
  <si>
    <t>21</t>
  </si>
  <si>
    <t>Выполнение работ по изготовлению полиграфической продукции</t>
  </si>
  <si>
    <t>22</t>
  </si>
  <si>
    <t>Оказание услуг по организации и проведению городского спортивно-массового мероприятия День здоровья "Азимут"</t>
  </si>
  <si>
    <t>23</t>
  </si>
  <si>
    <t>Выполнение комплексных кадастровых работ</t>
  </si>
  <si>
    <t>24</t>
  </si>
  <si>
    <t>выполнение работ по разработке проекта планировки территории и проекта межевания территории части квартала ЗПУ-6 города</t>
  </si>
  <si>
    <t>26</t>
  </si>
  <si>
    <t>Выполнение кадастровых работ</t>
  </si>
  <si>
    <t>27</t>
  </si>
  <si>
    <t>Оказание мед.услуг по проведению предрейсовых (послерейсовых) мед. Осмотров водителей транспортных средств</t>
  </si>
  <si>
    <t>ЭХС</t>
  </si>
  <si>
    <t>28</t>
  </si>
  <si>
    <t>Оказание услуг по предпроектному обслудованию автомобильного моста через р.Зея</t>
  </si>
  <si>
    <t>29</t>
  </si>
  <si>
    <t>Выполнение работ по корректировке проектной документации по объекту "Строительство дорог в районе "5й стройки" для обеспечения транспортной инфраструктурой земельных участков, предоставленных многодетным семьям"</t>
  </si>
  <si>
    <t>30</t>
  </si>
  <si>
    <t>Выполнениестроительно-монтажных работ на объекте "Строительство дорог в районе "5й стройки" для обеспечения транспортной инфраструктурой земельных участков, предоставленных многодетным семьям"</t>
  </si>
  <si>
    <t>31</t>
  </si>
  <si>
    <t>Поставка парадной спортивной формы</t>
  </si>
  <si>
    <t>32</t>
  </si>
  <si>
    <t>выполнение работ по ремонту улично-дорожной сети</t>
  </si>
  <si>
    <t>33</t>
  </si>
  <si>
    <t>Выполнение работ по повторно корректировке проектной документации по объекту "Строительство мусороперерабатывающего комплекса "БлагЭко"</t>
  </si>
  <si>
    <t>34</t>
  </si>
  <si>
    <t>35</t>
  </si>
  <si>
    <t>36</t>
  </si>
  <si>
    <t>Оказание услуг по организации и проведению дня молодежи</t>
  </si>
  <si>
    <t>37</t>
  </si>
  <si>
    <t>38</t>
  </si>
  <si>
    <t>Поставка комплектующих и запасных частей к серверному оборудованию</t>
  </si>
  <si>
    <t>39</t>
  </si>
  <si>
    <t>Оказание услуг по сбору и вывозу твердых бытовых отходов</t>
  </si>
  <si>
    <t>40</t>
  </si>
  <si>
    <t>Оказание услуг централизованной охраны объектов</t>
  </si>
  <si>
    <t>41</t>
  </si>
  <si>
    <t>Поставка электротоваров</t>
  </si>
  <si>
    <t>42</t>
  </si>
  <si>
    <t>Выполнение работ по устройству цементобетонных проездов и ливневой канализации на объекте «Строительство мусороперерабатывающего комплекса «БлагЭко» в г. Благовещенске (II очередь), Амурская область»</t>
  </si>
  <si>
    <t>43</t>
  </si>
  <si>
    <t>Поставка масел и охлаждающих жидкостей</t>
  </si>
  <si>
    <t>44</t>
  </si>
  <si>
    <t>45</t>
  </si>
  <si>
    <t>46</t>
  </si>
  <si>
    <t>Выполнение работ по замене дверных блоков и люка на противопожарные двери и люк</t>
  </si>
  <si>
    <t>47</t>
  </si>
  <si>
    <t>Поставка канцелярских товаров</t>
  </si>
  <si>
    <t>Оказание услуг по обязательному страхованию гражданской ответственности владельцев транспортных средств (ОСАГО)</t>
  </si>
  <si>
    <t>48</t>
  </si>
  <si>
    <t>49</t>
  </si>
  <si>
    <t>50</t>
  </si>
  <si>
    <t>выполнение работ по разработке проекта планировки территории части квартала 408 города Благовещенска</t>
  </si>
  <si>
    <t>51</t>
  </si>
  <si>
    <t>Оказание услуг по предоставлению денежных средств (кредита) в виде невозобновляемой кредитной линии</t>
  </si>
  <si>
    <t>52</t>
  </si>
  <si>
    <t>53</t>
  </si>
  <si>
    <t>Выполнение работ по ремонту дворовый территории МКД по адресу: ул. Комсомольская, 42</t>
  </si>
  <si>
    <t>54</t>
  </si>
  <si>
    <t>55</t>
  </si>
  <si>
    <t>МП города Благовещенска "Муниципальный центр международного сотрудничества"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</si>
  <si>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</si>
  <si>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</si>
  <si>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</si>
  <si>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</si>
  <si>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</si>
  <si>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</si>
  <si>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</si>
  <si>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</si>
  <si>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</si>
  <si>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</si>
  <si>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</si>
  <si>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</si>
  <si>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</si>
  <si>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</si>
  <si>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Управление жилищно-коммунального хозяйства администрации города Благовещенска</t>
  </si>
  <si>
    <t>Оказание услуг по тех.обслуживанию фонтанов г. Благовещенска</t>
  </si>
  <si>
    <t>управление ЖКХ</t>
  </si>
  <si>
    <t>Снос аварийного расселенного многоквартирного дома, расположенного по адресу: г. Благовещенск, ул. Политехническая, 39</t>
  </si>
  <si>
    <t>Снос аварийных домов (разборка строений)</t>
  </si>
  <si>
    <t>Снос аварийного расселенного многоквартирного дома, расположенного по адресу:г.Благовещенск, ул.Зейская, 246А</t>
  </si>
  <si>
    <t>Выполнению работ по устройству детских игровых площадок на территории МКД, расположенных по адресам: ул. Горького,24, ул. Партизанская, 69, ул. Октябрьская, 56, ул. Чайковского, 135, ул. Политехническая, 103</t>
  </si>
  <si>
    <t>Управление ГО ЧС</t>
  </si>
  <si>
    <t>Управление гочс</t>
  </si>
  <si>
    <t>Выполнение работ по капитальному ремонту 3-го этажа нежилого здания по адресу: Ул. Амурская, 296</t>
  </si>
  <si>
    <t>Финансовое управление администрация города Благовещенска</t>
  </si>
  <si>
    <t>Управление культуры администрации города Благовещенска</t>
  </si>
  <si>
    <t>Выполнение работ по содержанию памятников города Благовещенска</t>
  </si>
  <si>
    <t>МБУ культуры "ГДК"</t>
  </si>
  <si>
    <t>отопит сезон 267,3, ремонты, 19,9 на памятники</t>
  </si>
  <si>
    <t xml:space="preserve">Выполнение работ по реконструкции декоративной подсветки "Триумфальной арки" </t>
  </si>
  <si>
    <t>Выполнение работ по ремонту электрооборудования</t>
  </si>
  <si>
    <t>Управление образования</t>
  </si>
  <si>
    <t>Выполнение работ по замене окон на окна из профиля ПВХ</t>
  </si>
  <si>
    <t>МБОУ "Школа № 10"</t>
  </si>
  <si>
    <t>Ремонт асфальтобетонного покрытия территории</t>
  </si>
  <si>
    <t>МБОУ "Школа № 2"</t>
  </si>
  <si>
    <t>Ремонт фасада и козырька центрального входа в здание</t>
  </si>
  <si>
    <t>Благовещенская городская Дума</t>
  </si>
  <si>
    <t xml:space="preserve">1. </t>
  </si>
  <si>
    <t>2.</t>
  </si>
  <si>
    <t>Контрольно-счетная палата города Благовещенска</t>
  </si>
  <si>
    <t>Комитет по управлениею имуществом муниципального образования города Благовещенска</t>
  </si>
  <si>
    <t>Выполнение кадастровых работ по изготовлению технических планов на выявленные бесхозяйные объекты инженерной инфраструктуры</t>
  </si>
  <si>
    <t>КУМИ</t>
  </si>
  <si>
    <t xml:space="preserve">2. </t>
  </si>
  <si>
    <t>Итого за период с 09.01.2018 по 31.07.2018</t>
  </si>
  <si>
    <t xml:space="preserve">Всего по ГРБС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</si>
</sst>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3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64" fontId="3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/>
    <xf numFmtId="4" fontId="3" fillId="0" borderId="0" xfId="0" applyNumberFormat="1" applyFont="1" applyFill="1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0" xfId="0" applyFont="1" applyFill="1"/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6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0" xfId="0" applyFont="1" applyFill="1"/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3" fillId="7" borderId="0" xfId="0" applyFont="1" applyFill="1"/>
    <xf numFmtId="0" fontId="3" fillId="0" borderId="6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center"/>
    </xf>
    <xf numFmtId="43" fontId="3" fillId="0" borderId="2" xfId="1" applyFont="1" applyFill="1" applyBorder="1" applyAlignment="1">
      <alignment horizontal="right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8" borderId="0" xfId="0" applyFont="1" applyFill="1"/>
    <xf numFmtId="43" fontId="3" fillId="0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0" xfId="0" applyFont="1" applyFill="1"/>
    <xf numFmtId="0" fontId="8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3" fillId="10" borderId="0" xfId="0" applyFont="1" applyFill="1"/>
    <xf numFmtId="49" fontId="3" fillId="0" borderId="7" xfId="1" applyNumberFormat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49" fontId="3" fillId="0" borderId="3" xfId="1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center" vertical="center"/>
    </xf>
    <xf numFmtId="4" fontId="12" fillId="11" borderId="2" xfId="0" applyNumberFormat="1" applyFont="1" applyFill="1" applyBorder="1"/>
    <xf numFmtId="0" fontId="3" fillId="11" borderId="2" xfId="0" applyFont="1" applyFill="1" applyBorder="1"/>
    <xf numFmtId="0" fontId="3" fillId="11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>
      <selection activeCell="F16" sqref="F16"/>
    </sheetView>
  </sheetViews>
  <sheetFormatPr defaultColWidth="9" defaultRowHeight="12.75"/>
  <cols>
    <col min="1" max="1" width="3.875" style="3" customWidth="1"/>
    <col min="2" max="2" width="17" style="180" hidden="1" customWidth="1"/>
    <col min="3" max="3" width="47.375" style="35" customWidth="1"/>
    <col min="4" max="4" width="12.75" style="2" customWidth="1"/>
    <col min="5" max="5" width="14.125" style="181" customWidth="1"/>
    <col min="6" max="6" width="13.875" style="182" customWidth="1"/>
    <col min="7" max="7" width="12" style="183" customWidth="1"/>
    <col min="8" max="8" width="6.125" style="62" hidden="1" customWidth="1"/>
    <col min="9" max="9" width="11" style="62" hidden="1" customWidth="1"/>
    <col min="10" max="10" width="1.375" style="62" hidden="1" customWidth="1"/>
    <col min="11" max="11" width="17" style="2" hidden="1" customWidth="1"/>
    <col min="12" max="12" width="44.5" style="2" customWidth="1"/>
    <col min="13" max="16384" width="9" style="2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.75" customHeight="1">
      <c r="B2" s="4"/>
      <c r="C2" s="5" t="str">
        <f>A75</f>
        <v>Итого за период с 09.01.2018 по 31.07.2018</v>
      </c>
      <c r="D2" s="5"/>
      <c r="E2" s="5"/>
      <c r="F2" s="5"/>
      <c r="G2" s="5"/>
      <c r="H2" s="4"/>
      <c r="I2" s="4"/>
      <c r="J2" s="4"/>
      <c r="K2" s="4"/>
    </row>
    <row r="3" spans="1:12" ht="12.75" customHeight="1">
      <c r="B3" s="4"/>
      <c r="C3" s="6"/>
      <c r="D3" s="6"/>
      <c r="E3" s="6"/>
      <c r="F3" s="6"/>
      <c r="G3" s="6"/>
      <c r="H3" s="4"/>
      <c r="I3" s="4"/>
      <c r="J3" s="4"/>
      <c r="K3" s="4"/>
    </row>
    <row r="4" spans="1:12" s="3" customFormat="1" ht="61.5" customHeight="1">
      <c r="A4" s="7" t="s">
        <v>1</v>
      </c>
      <c r="B4" s="8" t="s">
        <v>2</v>
      </c>
      <c r="C4" s="7" t="s">
        <v>3</v>
      </c>
      <c r="D4" s="7" t="s">
        <v>4</v>
      </c>
      <c r="E4" s="9" t="s">
        <v>5</v>
      </c>
      <c r="F4" s="10" t="s">
        <v>6</v>
      </c>
      <c r="G4" s="11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14" t="s">
        <v>12</v>
      </c>
    </row>
    <row r="5" spans="1:12" s="3" customFormat="1">
      <c r="A5" s="13">
        <v>1</v>
      </c>
      <c r="B5" s="13">
        <v>2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10</v>
      </c>
      <c r="I5" s="13">
        <v>11</v>
      </c>
      <c r="J5" s="13">
        <v>12</v>
      </c>
      <c r="K5" s="13">
        <v>13</v>
      </c>
      <c r="L5" s="15">
        <v>7</v>
      </c>
    </row>
    <row r="6" spans="1:12" s="19" customFormat="1">
      <c r="A6" s="16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ht="38.25">
      <c r="A7" s="8" t="s">
        <v>14</v>
      </c>
      <c r="B7" s="20"/>
      <c r="C7" s="21" t="s">
        <v>15</v>
      </c>
      <c r="D7" s="7" t="s">
        <v>16</v>
      </c>
      <c r="E7" s="22">
        <v>189151</v>
      </c>
      <c r="F7" s="10">
        <v>83354.240000000005</v>
      </c>
      <c r="G7" s="11">
        <f t="shared" ref="G7:G74" si="0">E7-F7</f>
        <v>105796.76</v>
      </c>
      <c r="H7" s="23"/>
      <c r="I7" s="23"/>
      <c r="J7" s="11"/>
      <c r="K7" s="11"/>
    </row>
    <row r="8" spans="1:12">
      <c r="A8" s="8" t="s">
        <v>17</v>
      </c>
      <c r="B8" s="20"/>
      <c r="C8" s="24" t="s">
        <v>18</v>
      </c>
      <c r="D8" s="7" t="s">
        <v>16</v>
      </c>
      <c r="E8" s="25">
        <v>48160.1</v>
      </c>
      <c r="F8" s="25">
        <v>32759</v>
      </c>
      <c r="G8" s="11">
        <f t="shared" si="0"/>
        <v>15401.099999999999</v>
      </c>
      <c r="H8" s="8"/>
      <c r="I8" s="8"/>
      <c r="J8" s="11"/>
      <c r="K8" s="11"/>
    </row>
    <row r="9" spans="1:12" ht="38.25">
      <c r="A9" s="8" t="s">
        <v>19</v>
      </c>
      <c r="B9" s="20"/>
      <c r="C9" s="26" t="s">
        <v>20</v>
      </c>
      <c r="D9" s="27" t="s">
        <v>21</v>
      </c>
      <c r="E9" s="22">
        <v>50506.64</v>
      </c>
      <c r="F9" s="28">
        <v>50254.1</v>
      </c>
      <c r="G9" s="11">
        <f t="shared" si="0"/>
        <v>252.54000000000087</v>
      </c>
      <c r="H9" s="29"/>
      <c r="I9" s="30"/>
      <c r="J9" s="11"/>
      <c r="K9" s="31"/>
    </row>
    <row r="10" spans="1:12">
      <c r="A10" s="8" t="s">
        <v>22</v>
      </c>
      <c r="B10" s="20"/>
      <c r="C10" s="32" t="s">
        <v>23</v>
      </c>
      <c r="D10" s="7" t="s">
        <v>24</v>
      </c>
      <c r="E10" s="22">
        <v>198256.4</v>
      </c>
      <c r="F10" s="22">
        <v>180488</v>
      </c>
      <c r="G10" s="11">
        <f t="shared" si="0"/>
        <v>17768.399999999994</v>
      </c>
      <c r="H10" s="33"/>
      <c r="I10" s="8"/>
      <c r="J10" s="11"/>
      <c r="K10" s="34"/>
    </row>
    <row r="11" spans="1:12" ht="15.75">
      <c r="A11" s="8" t="s">
        <v>25</v>
      </c>
      <c r="B11" s="20"/>
      <c r="C11" s="35" t="s">
        <v>26</v>
      </c>
      <c r="D11" s="7" t="s">
        <v>16</v>
      </c>
      <c r="E11" s="36">
        <v>590518.67000000004</v>
      </c>
      <c r="F11" s="25">
        <v>496035.47</v>
      </c>
      <c r="G11" s="11">
        <f t="shared" si="0"/>
        <v>94483.20000000007</v>
      </c>
      <c r="H11" s="23"/>
      <c r="I11" s="23"/>
      <c r="J11" s="11"/>
      <c r="K11" s="11"/>
    </row>
    <row r="12" spans="1:12" ht="25.5">
      <c r="A12" s="8" t="s">
        <v>27</v>
      </c>
      <c r="B12" s="20"/>
      <c r="C12" s="26" t="s">
        <v>28</v>
      </c>
      <c r="D12" s="27" t="s">
        <v>21</v>
      </c>
      <c r="E12" s="36">
        <v>66900</v>
      </c>
      <c r="F12" s="25">
        <v>58326.5</v>
      </c>
      <c r="G12" s="11">
        <f t="shared" si="0"/>
        <v>8573.5</v>
      </c>
      <c r="H12" s="8"/>
      <c r="I12" s="8"/>
      <c r="J12" s="11"/>
      <c r="K12" s="31"/>
    </row>
    <row r="13" spans="1:12" ht="25.5">
      <c r="A13" s="8" t="s">
        <v>29</v>
      </c>
      <c r="B13" s="24"/>
      <c r="C13" s="32" t="s">
        <v>30</v>
      </c>
      <c r="D13" s="27" t="s">
        <v>21</v>
      </c>
      <c r="E13" s="36">
        <v>40700.1</v>
      </c>
      <c r="F13" s="25">
        <v>39466</v>
      </c>
      <c r="G13" s="11">
        <f t="shared" si="0"/>
        <v>1234.0999999999985</v>
      </c>
      <c r="H13" s="37"/>
      <c r="I13" s="38"/>
      <c r="J13" s="11"/>
      <c r="K13" s="34"/>
    </row>
    <row r="14" spans="1:12" ht="25.5">
      <c r="A14" s="8" t="s">
        <v>31</v>
      </c>
      <c r="B14" s="39"/>
      <c r="C14" s="32" t="s">
        <v>32</v>
      </c>
      <c r="D14" s="27" t="s">
        <v>21</v>
      </c>
      <c r="E14" s="22">
        <v>372600</v>
      </c>
      <c r="F14" s="40">
        <v>285039</v>
      </c>
      <c r="G14" s="11">
        <f t="shared" si="0"/>
        <v>87561</v>
      </c>
      <c r="H14" s="23"/>
      <c r="I14" s="23"/>
      <c r="J14" s="41"/>
      <c r="K14" s="27"/>
    </row>
    <row r="15" spans="1:12" ht="25.5">
      <c r="A15" s="8" t="s">
        <v>33</v>
      </c>
      <c r="B15" s="20"/>
      <c r="C15" s="32" t="s">
        <v>34</v>
      </c>
      <c r="D15" s="27" t="s">
        <v>21</v>
      </c>
      <c r="E15" s="22">
        <v>502731.96</v>
      </c>
      <c r="F15" s="40">
        <v>293292.38</v>
      </c>
      <c r="G15" s="11">
        <f t="shared" si="0"/>
        <v>209439.58000000002</v>
      </c>
      <c r="H15" s="8"/>
      <c r="I15" s="8"/>
      <c r="J15" s="11"/>
      <c r="K15" s="42"/>
    </row>
    <row r="16" spans="1:12" ht="25.5">
      <c r="A16" s="8" t="s">
        <v>35</v>
      </c>
      <c r="B16" s="20"/>
      <c r="C16" s="32" t="s">
        <v>36</v>
      </c>
      <c r="D16" s="27" t="s">
        <v>21</v>
      </c>
      <c r="E16" s="22">
        <v>20000</v>
      </c>
      <c r="F16" s="40">
        <v>17700</v>
      </c>
      <c r="G16" s="11">
        <f t="shared" si="0"/>
        <v>2300</v>
      </c>
      <c r="H16" s="8"/>
      <c r="I16" s="8"/>
      <c r="J16" s="41"/>
      <c r="K16" s="43"/>
    </row>
    <row r="17" spans="1:11" ht="25.5">
      <c r="A17" s="8" t="s">
        <v>37</v>
      </c>
      <c r="B17" s="20"/>
      <c r="C17" s="32" t="s">
        <v>38</v>
      </c>
      <c r="D17" s="7" t="s">
        <v>16</v>
      </c>
      <c r="E17" s="22">
        <v>650362.5</v>
      </c>
      <c r="F17" s="40">
        <v>630850</v>
      </c>
      <c r="G17" s="41">
        <f t="shared" si="0"/>
        <v>19512.5</v>
      </c>
      <c r="H17" s="8"/>
      <c r="I17" s="8"/>
      <c r="J17" s="41"/>
      <c r="K17" s="43"/>
    </row>
    <row r="18" spans="1:11" ht="25.5">
      <c r="A18" s="8" t="s">
        <v>39</v>
      </c>
      <c r="B18" s="20"/>
      <c r="C18" s="32" t="s">
        <v>38</v>
      </c>
      <c r="D18" s="7" t="s">
        <v>16</v>
      </c>
      <c r="E18" s="22">
        <v>870840</v>
      </c>
      <c r="F18" s="22">
        <v>809877</v>
      </c>
      <c r="G18" s="41">
        <f t="shared" si="0"/>
        <v>60963</v>
      </c>
      <c r="H18" s="8"/>
      <c r="I18" s="8"/>
      <c r="J18" s="41"/>
      <c r="K18" s="43"/>
    </row>
    <row r="19" spans="1:11" ht="38.25">
      <c r="A19" s="8" t="s">
        <v>40</v>
      </c>
      <c r="B19" s="20"/>
      <c r="C19" s="26" t="s">
        <v>41</v>
      </c>
      <c r="D19" s="27" t="s">
        <v>21</v>
      </c>
      <c r="E19" s="22">
        <v>273493.8</v>
      </c>
      <c r="F19" s="40">
        <v>252732.19</v>
      </c>
      <c r="G19" s="41">
        <f t="shared" si="0"/>
        <v>20761.609999999986</v>
      </c>
      <c r="H19" s="8"/>
      <c r="I19" s="8"/>
      <c r="J19" s="41"/>
      <c r="K19" s="43"/>
    </row>
    <row r="20" spans="1:11" ht="38.25">
      <c r="A20" s="8" t="s">
        <v>42</v>
      </c>
      <c r="B20" s="20"/>
      <c r="C20" s="21" t="s">
        <v>43</v>
      </c>
      <c r="D20" s="7" t="s">
        <v>24</v>
      </c>
      <c r="E20" s="22">
        <v>1128806.8799999999</v>
      </c>
      <c r="F20" s="40">
        <v>928806.88</v>
      </c>
      <c r="G20" s="41">
        <f t="shared" si="0"/>
        <v>199999.99999999988</v>
      </c>
      <c r="H20" s="8"/>
      <c r="I20" s="8"/>
      <c r="J20" s="41"/>
      <c r="K20" s="43"/>
    </row>
    <row r="21" spans="1:11" ht="25.5">
      <c r="A21" s="8" t="s">
        <v>44</v>
      </c>
      <c r="B21" s="20"/>
      <c r="C21" s="21" t="s">
        <v>45</v>
      </c>
      <c r="D21" s="44" t="s">
        <v>21</v>
      </c>
      <c r="E21" s="22">
        <v>119175.77</v>
      </c>
      <c r="F21" s="40">
        <v>118579.89</v>
      </c>
      <c r="G21" s="41">
        <f t="shared" si="0"/>
        <v>595.88000000000466</v>
      </c>
      <c r="H21" s="27"/>
      <c r="I21" s="27"/>
      <c r="J21" s="41"/>
      <c r="K21" s="43"/>
    </row>
    <row r="22" spans="1:11" ht="25.5">
      <c r="A22" s="8" t="s">
        <v>46</v>
      </c>
      <c r="B22" s="45"/>
      <c r="C22" s="21" t="s">
        <v>47</v>
      </c>
      <c r="D22" s="7" t="s">
        <v>16</v>
      </c>
      <c r="E22" s="22">
        <v>158400</v>
      </c>
      <c r="F22" s="40">
        <v>155232</v>
      </c>
      <c r="G22" s="41">
        <f t="shared" si="0"/>
        <v>3168</v>
      </c>
      <c r="H22" s="27"/>
      <c r="I22" s="27"/>
      <c r="J22" s="41"/>
      <c r="K22" s="43"/>
    </row>
    <row r="23" spans="1:11" ht="25.5">
      <c r="A23" s="8" t="s">
        <v>48</v>
      </c>
      <c r="B23" s="45"/>
      <c r="C23" s="24" t="s">
        <v>49</v>
      </c>
      <c r="D23" s="27" t="s">
        <v>21</v>
      </c>
      <c r="E23" s="22">
        <v>499893.54</v>
      </c>
      <c r="F23" s="40">
        <v>374774.5</v>
      </c>
      <c r="G23" s="41">
        <f t="shared" si="0"/>
        <v>125119.03999999998</v>
      </c>
      <c r="H23" s="27"/>
      <c r="I23" s="27"/>
      <c r="J23" s="41"/>
      <c r="K23" s="43"/>
    </row>
    <row r="24" spans="1:11" ht="25.5">
      <c r="A24" s="8" t="s">
        <v>50</v>
      </c>
      <c r="B24" s="45"/>
      <c r="C24" s="26" t="s">
        <v>51</v>
      </c>
      <c r="D24" s="27" t="s">
        <v>21</v>
      </c>
      <c r="E24" s="22">
        <v>499699.5</v>
      </c>
      <c r="F24" s="40">
        <v>374774.5</v>
      </c>
      <c r="G24" s="41">
        <f t="shared" si="0"/>
        <v>124925</v>
      </c>
      <c r="H24" s="27"/>
      <c r="I24" s="27"/>
      <c r="J24" s="41"/>
      <c r="K24" s="43"/>
    </row>
    <row r="25" spans="1:11" ht="25.5">
      <c r="A25" s="8" t="s">
        <v>52</v>
      </c>
      <c r="B25" s="45"/>
      <c r="C25" s="21" t="s">
        <v>53</v>
      </c>
      <c r="D25" s="27" t="s">
        <v>21</v>
      </c>
      <c r="E25" s="22">
        <v>101105.66</v>
      </c>
      <c r="F25" s="40">
        <v>46414</v>
      </c>
      <c r="G25" s="41">
        <f t="shared" si="0"/>
        <v>54691.66</v>
      </c>
      <c r="H25" s="27"/>
      <c r="I25" s="27"/>
      <c r="J25" s="41"/>
      <c r="K25" s="43"/>
    </row>
    <row r="26" spans="1:11" ht="25.5">
      <c r="A26" s="8" t="s">
        <v>54</v>
      </c>
      <c r="B26" s="45"/>
      <c r="C26" s="21" t="s">
        <v>55</v>
      </c>
      <c r="D26" s="27" t="s">
        <v>21</v>
      </c>
      <c r="E26" s="22">
        <v>87000</v>
      </c>
      <c r="F26" s="40">
        <v>47595</v>
      </c>
      <c r="G26" s="41">
        <f t="shared" si="0"/>
        <v>39405</v>
      </c>
      <c r="H26" s="27"/>
      <c r="I26" s="27"/>
      <c r="J26" s="41"/>
      <c r="K26" s="43"/>
    </row>
    <row r="27" spans="1:11" ht="25.5">
      <c r="A27" s="8" t="s">
        <v>56</v>
      </c>
      <c r="B27" s="45"/>
      <c r="C27" s="21" t="s">
        <v>57</v>
      </c>
      <c r="D27" s="27" t="s">
        <v>21</v>
      </c>
      <c r="E27" s="22">
        <v>415000</v>
      </c>
      <c r="F27" s="40">
        <v>311250</v>
      </c>
      <c r="G27" s="41">
        <f t="shared" si="0"/>
        <v>103750</v>
      </c>
      <c r="H27" s="27"/>
      <c r="I27" s="27"/>
      <c r="J27" s="41"/>
      <c r="K27" s="43"/>
    </row>
    <row r="28" spans="1:11" ht="25.5">
      <c r="A28" s="8" t="s">
        <v>58</v>
      </c>
      <c r="B28" s="45"/>
      <c r="C28" s="46" t="s">
        <v>59</v>
      </c>
      <c r="D28" s="27" t="s">
        <v>21</v>
      </c>
      <c r="E28" s="22">
        <v>1614422.18</v>
      </c>
      <c r="F28" s="40">
        <v>650000</v>
      </c>
      <c r="G28" s="41">
        <f t="shared" si="0"/>
        <v>964422.17999999993</v>
      </c>
      <c r="H28" s="27"/>
      <c r="I28" s="27"/>
      <c r="J28" s="41"/>
      <c r="K28" s="43"/>
    </row>
    <row r="29" spans="1:11" ht="38.25">
      <c r="A29" s="8" t="s">
        <v>60</v>
      </c>
      <c r="B29" s="45"/>
      <c r="C29" s="47" t="s">
        <v>61</v>
      </c>
      <c r="D29" s="27" t="s">
        <v>21</v>
      </c>
      <c r="E29" s="22">
        <v>1807676.33</v>
      </c>
      <c r="F29" s="40">
        <v>790000</v>
      </c>
      <c r="G29" s="41">
        <f t="shared" si="0"/>
        <v>1017676.3300000001</v>
      </c>
      <c r="H29" s="27"/>
      <c r="I29" s="27"/>
      <c r="J29" s="41"/>
      <c r="K29" s="43"/>
    </row>
    <row r="30" spans="1:11" ht="25.5">
      <c r="A30" s="8" t="s">
        <v>62</v>
      </c>
      <c r="B30" s="45"/>
      <c r="C30" s="48" t="s">
        <v>63</v>
      </c>
      <c r="D30" s="27" t="s">
        <v>21</v>
      </c>
      <c r="E30" s="22">
        <v>133556.28</v>
      </c>
      <c r="F30" s="40">
        <v>116861.71</v>
      </c>
      <c r="G30" s="41">
        <f t="shared" si="0"/>
        <v>16694.569999999992</v>
      </c>
      <c r="H30" s="27"/>
      <c r="I30" s="27"/>
      <c r="J30" s="41"/>
      <c r="K30" s="43"/>
    </row>
    <row r="31" spans="1:11" ht="38.25">
      <c r="A31" s="8" t="s">
        <v>64</v>
      </c>
      <c r="B31" s="45"/>
      <c r="C31" s="47" t="s">
        <v>65</v>
      </c>
      <c r="D31" s="27" t="s">
        <v>66</v>
      </c>
      <c r="E31" s="22">
        <v>127570.56</v>
      </c>
      <c r="F31" s="40">
        <v>95677.546000000002</v>
      </c>
      <c r="G31" s="41">
        <f t="shared" si="0"/>
        <v>31893.013999999996</v>
      </c>
      <c r="H31" s="27"/>
      <c r="I31" s="27"/>
      <c r="J31" s="41"/>
      <c r="K31" s="43"/>
    </row>
    <row r="32" spans="1:11" ht="25.5">
      <c r="A32" s="8" t="s">
        <v>67</v>
      </c>
      <c r="B32" s="45"/>
      <c r="C32" s="47" t="s">
        <v>68</v>
      </c>
      <c r="D32" s="7" t="s">
        <v>24</v>
      </c>
      <c r="E32" s="22">
        <v>7573531</v>
      </c>
      <c r="F32" s="40">
        <v>1060000</v>
      </c>
      <c r="G32" s="41">
        <f t="shared" si="0"/>
        <v>6513531</v>
      </c>
      <c r="H32" s="27"/>
      <c r="I32" s="27"/>
      <c r="J32" s="41"/>
      <c r="K32" s="43"/>
    </row>
    <row r="33" spans="1:11" ht="51">
      <c r="A33" s="8" t="s">
        <v>69</v>
      </c>
      <c r="B33" s="45"/>
      <c r="C33" s="46" t="s">
        <v>70</v>
      </c>
      <c r="D33" s="7" t="s">
        <v>24</v>
      </c>
      <c r="E33" s="22">
        <v>1146041.6100000001</v>
      </c>
      <c r="F33" s="40">
        <v>1071548.8999999999</v>
      </c>
      <c r="G33" s="41">
        <f t="shared" si="0"/>
        <v>74492.710000000196</v>
      </c>
      <c r="H33" s="27"/>
      <c r="I33" s="27"/>
      <c r="J33" s="41"/>
      <c r="K33" s="43"/>
    </row>
    <row r="34" spans="1:11" ht="51">
      <c r="A34" s="8" t="s">
        <v>71</v>
      </c>
      <c r="B34" s="45"/>
      <c r="C34" s="46" t="s">
        <v>72</v>
      </c>
      <c r="D34" s="7" t="s">
        <v>24</v>
      </c>
      <c r="E34" s="22">
        <v>62410254.5</v>
      </c>
      <c r="F34" s="40">
        <v>62098203.219999999</v>
      </c>
      <c r="G34" s="41">
        <f t="shared" si="0"/>
        <v>312051.28000000119</v>
      </c>
      <c r="H34" s="27"/>
      <c r="I34" s="27"/>
      <c r="J34" s="41"/>
      <c r="K34" s="43"/>
    </row>
    <row r="35" spans="1:11" ht="25.5">
      <c r="A35" s="8" t="s">
        <v>73</v>
      </c>
      <c r="B35" s="45"/>
      <c r="C35" s="48" t="s">
        <v>74</v>
      </c>
      <c r="D35" s="27" t="s">
        <v>21</v>
      </c>
      <c r="E35" s="22">
        <v>169400</v>
      </c>
      <c r="F35" s="40">
        <v>166012</v>
      </c>
      <c r="G35" s="41">
        <f t="shared" si="0"/>
        <v>3388</v>
      </c>
      <c r="H35" s="27"/>
      <c r="I35" s="27"/>
      <c r="J35" s="41"/>
      <c r="K35" s="43"/>
    </row>
    <row r="36" spans="1:11">
      <c r="A36" s="8" t="s">
        <v>75</v>
      </c>
      <c r="B36" s="45"/>
      <c r="C36" s="47" t="s">
        <v>76</v>
      </c>
      <c r="D36" s="27" t="s">
        <v>24</v>
      </c>
      <c r="E36" s="22">
        <v>8891851</v>
      </c>
      <c r="F36" s="40">
        <v>8402740.7400000002</v>
      </c>
      <c r="G36" s="41">
        <f t="shared" si="0"/>
        <v>489110.25999999978</v>
      </c>
      <c r="H36" s="27"/>
      <c r="I36" s="27"/>
      <c r="J36" s="41"/>
      <c r="K36" s="43"/>
    </row>
    <row r="37" spans="1:11" ht="38.25">
      <c r="A37" s="8" t="s">
        <v>77</v>
      </c>
      <c r="B37" s="45"/>
      <c r="C37" s="47" t="s">
        <v>78</v>
      </c>
      <c r="D37" s="27" t="s">
        <v>24</v>
      </c>
      <c r="E37" s="22">
        <v>2204303.2200000002</v>
      </c>
      <c r="F37" s="40">
        <v>1288000</v>
      </c>
      <c r="G37" s="41">
        <f t="shared" si="0"/>
        <v>916303.2200000002</v>
      </c>
      <c r="H37" s="27"/>
      <c r="I37" s="27"/>
      <c r="J37" s="41"/>
      <c r="K37" s="49"/>
    </row>
    <row r="38" spans="1:11" ht="25.5">
      <c r="A38" s="8" t="s">
        <v>79</v>
      </c>
      <c r="B38" s="45"/>
      <c r="C38" s="47" t="s">
        <v>59</v>
      </c>
      <c r="D38" s="27" t="s">
        <v>21</v>
      </c>
      <c r="E38" s="22">
        <v>964422.18</v>
      </c>
      <c r="F38" s="40">
        <v>350000</v>
      </c>
      <c r="G38" s="41">
        <f t="shared" si="0"/>
        <v>614422.18000000005</v>
      </c>
      <c r="H38" s="27"/>
      <c r="I38" s="27"/>
      <c r="J38" s="41"/>
      <c r="K38" s="42"/>
    </row>
    <row r="39" spans="1:11" ht="38.25">
      <c r="A39" s="8" t="s">
        <v>80</v>
      </c>
      <c r="B39" s="45"/>
      <c r="C39" s="21" t="s">
        <v>65</v>
      </c>
      <c r="D39" s="27" t="s">
        <v>66</v>
      </c>
      <c r="E39" s="22">
        <v>225701.76000000001</v>
      </c>
      <c r="F39" s="40">
        <v>132035.43</v>
      </c>
      <c r="G39" s="41">
        <f t="shared" si="0"/>
        <v>93666.330000000016</v>
      </c>
      <c r="H39" s="27"/>
      <c r="I39" s="27"/>
      <c r="J39" s="41"/>
      <c r="K39" s="49"/>
    </row>
    <row r="40" spans="1:11" ht="25.5">
      <c r="A40" s="8" t="s">
        <v>81</v>
      </c>
      <c r="B40" s="45"/>
      <c r="C40" s="21" t="s">
        <v>82</v>
      </c>
      <c r="D40" s="27" t="s">
        <v>21</v>
      </c>
      <c r="E40" s="22">
        <v>551000</v>
      </c>
      <c r="F40" s="40">
        <v>413880</v>
      </c>
      <c r="G40" s="41">
        <f t="shared" si="0"/>
        <v>137120</v>
      </c>
      <c r="H40" s="27"/>
      <c r="I40" s="27"/>
      <c r="J40" s="41"/>
      <c r="K40" s="50"/>
    </row>
    <row r="41" spans="1:11" ht="25.5">
      <c r="A41" s="8" t="s">
        <v>83</v>
      </c>
      <c r="B41" s="45"/>
      <c r="C41" s="2" t="s">
        <v>59</v>
      </c>
      <c r="D41" s="27" t="s">
        <v>21</v>
      </c>
      <c r="E41" s="22">
        <v>672249.94</v>
      </c>
      <c r="F41" s="40">
        <v>250428.69</v>
      </c>
      <c r="G41" s="41">
        <f t="shared" si="0"/>
        <v>421821.24999999994</v>
      </c>
      <c r="H41" s="37"/>
      <c r="I41" s="38"/>
      <c r="J41" s="41"/>
      <c r="K41" s="50"/>
    </row>
    <row r="42" spans="1:11" ht="25.5">
      <c r="A42" s="8" t="s">
        <v>84</v>
      </c>
      <c r="B42" s="45"/>
      <c r="C42" s="21" t="s">
        <v>85</v>
      </c>
      <c r="D42" s="27" t="s">
        <v>21</v>
      </c>
      <c r="E42" s="22">
        <v>964422.18</v>
      </c>
      <c r="F42" s="40">
        <v>350000</v>
      </c>
      <c r="G42" s="41">
        <f t="shared" si="0"/>
        <v>614422.18000000005</v>
      </c>
      <c r="H42" s="27"/>
      <c r="I42" s="27"/>
      <c r="J42" s="41"/>
      <c r="K42" s="42"/>
    </row>
    <row r="43" spans="1:11">
      <c r="A43" s="8" t="s">
        <v>86</v>
      </c>
      <c r="B43" s="45"/>
      <c r="C43" s="21" t="s">
        <v>87</v>
      </c>
      <c r="D43" s="7" t="s">
        <v>66</v>
      </c>
      <c r="E43" s="22">
        <v>109833.57</v>
      </c>
      <c r="F43" s="40">
        <v>95256.79</v>
      </c>
      <c r="G43" s="41">
        <f t="shared" si="0"/>
        <v>14576.780000000013</v>
      </c>
      <c r="H43" s="27"/>
      <c r="I43" s="27"/>
      <c r="J43" s="41"/>
      <c r="K43" s="43"/>
    </row>
    <row r="44" spans="1:11">
      <c r="A44" s="8" t="s">
        <v>88</v>
      </c>
      <c r="B44" s="45"/>
      <c r="C44" s="2" t="s">
        <v>89</v>
      </c>
      <c r="D44" s="7" t="s">
        <v>66</v>
      </c>
      <c r="E44" s="22">
        <v>162637.26</v>
      </c>
      <c r="F44" s="40">
        <v>161824</v>
      </c>
      <c r="G44" s="41">
        <f t="shared" si="0"/>
        <v>813.26000000000931</v>
      </c>
      <c r="H44" s="27"/>
      <c r="I44" s="27"/>
      <c r="J44" s="41"/>
      <c r="K44" s="49"/>
    </row>
    <row r="45" spans="1:11">
      <c r="A45" s="8" t="s">
        <v>90</v>
      </c>
      <c r="B45" s="45"/>
      <c r="C45" s="24" t="s">
        <v>91</v>
      </c>
      <c r="D45" s="7" t="s">
        <v>66</v>
      </c>
      <c r="E45" s="22">
        <v>22259</v>
      </c>
      <c r="F45" s="22">
        <v>17088</v>
      </c>
      <c r="G45" s="41">
        <f t="shared" si="0"/>
        <v>5171</v>
      </c>
      <c r="H45" s="27"/>
      <c r="I45" s="27"/>
      <c r="J45" s="41"/>
      <c r="K45" s="50"/>
    </row>
    <row r="46" spans="1:11" ht="51">
      <c r="A46" s="8" t="s">
        <v>92</v>
      </c>
      <c r="B46" s="45"/>
      <c r="C46" s="21" t="s">
        <v>93</v>
      </c>
      <c r="D46" s="27" t="s">
        <v>24</v>
      </c>
      <c r="E46" s="22">
        <v>18893634.190000001</v>
      </c>
      <c r="F46" s="40">
        <v>18799166.010000002</v>
      </c>
      <c r="G46" s="41">
        <f t="shared" si="0"/>
        <v>94468.179999999702</v>
      </c>
      <c r="H46" s="27"/>
      <c r="I46" s="27"/>
      <c r="J46" s="41"/>
      <c r="K46" s="50"/>
    </row>
    <row r="47" spans="1:11">
      <c r="A47" s="8" t="s">
        <v>94</v>
      </c>
      <c r="B47" s="45"/>
      <c r="C47" s="24" t="s">
        <v>95</v>
      </c>
      <c r="D47" s="27" t="s">
        <v>66</v>
      </c>
      <c r="E47" s="22">
        <v>91991.16</v>
      </c>
      <c r="F47" s="40">
        <v>78192.039999999994</v>
      </c>
      <c r="G47" s="41">
        <f t="shared" si="0"/>
        <v>13799.12000000001</v>
      </c>
      <c r="H47" s="27"/>
      <c r="I47" s="27"/>
      <c r="J47" s="41"/>
      <c r="K47" s="50"/>
    </row>
    <row r="48" spans="1:11" ht="25.5">
      <c r="A48" s="8" t="s">
        <v>96</v>
      </c>
      <c r="B48" s="45"/>
      <c r="C48" s="35" t="s">
        <v>38</v>
      </c>
      <c r="D48" s="7" t="s">
        <v>66</v>
      </c>
      <c r="E48" s="22">
        <v>357170</v>
      </c>
      <c r="F48" s="22">
        <v>291214</v>
      </c>
      <c r="G48" s="41">
        <f t="shared" si="0"/>
        <v>65956</v>
      </c>
      <c r="H48" s="51"/>
      <c r="I48" s="51"/>
      <c r="J48" s="41"/>
      <c r="K48" s="50"/>
    </row>
    <row r="49" spans="1:11" ht="25.5">
      <c r="A49" s="8" t="s">
        <v>97</v>
      </c>
      <c r="B49" s="45"/>
      <c r="C49" s="52" t="s">
        <v>34</v>
      </c>
      <c r="D49" s="7" t="s">
        <v>21</v>
      </c>
      <c r="E49" s="22">
        <v>131946.68</v>
      </c>
      <c r="F49" s="22">
        <v>93279.37</v>
      </c>
      <c r="G49" s="41">
        <f t="shared" si="0"/>
        <v>38667.31</v>
      </c>
      <c r="H49" s="27"/>
      <c r="I49" s="27"/>
      <c r="J49" s="41"/>
      <c r="K49" s="50"/>
    </row>
    <row r="50" spans="1:11" ht="25.5">
      <c r="A50" s="8" t="s">
        <v>98</v>
      </c>
      <c r="B50" s="45"/>
      <c r="C50" s="21" t="s">
        <v>99</v>
      </c>
      <c r="D50" s="27" t="s">
        <v>66</v>
      </c>
      <c r="E50" s="22">
        <v>359744</v>
      </c>
      <c r="F50" s="40">
        <v>357944</v>
      </c>
      <c r="G50" s="41">
        <f t="shared" si="0"/>
        <v>1800</v>
      </c>
      <c r="H50" s="27"/>
      <c r="I50" s="27"/>
      <c r="J50" s="41"/>
      <c r="K50" s="42"/>
    </row>
    <row r="51" spans="1:11">
      <c r="A51" s="8" t="s">
        <v>100</v>
      </c>
      <c r="B51" s="45"/>
      <c r="C51" s="24" t="s">
        <v>101</v>
      </c>
      <c r="D51" s="27" t="s">
        <v>66</v>
      </c>
      <c r="E51" s="22">
        <v>65218.89</v>
      </c>
      <c r="F51" s="40">
        <v>47609.55</v>
      </c>
      <c r="G51" s="41">
        <f t="shared" si="0"/>
        <v>17609.339999999997</v>
      </c>
      <c r="H51" s="27"/>
      <c r="I51" s="27"/>
      <c r="J51" s="41"/>
      <c r="K51" s="43"/>
    </row>
    <row r="52" spans="1:11" ht="25.5">
      <c r="A52" s="8"/>
      <c r="B52" s="45"/>
      <c r="C52" s="21" t="s">
        <v>102</v>
      </c>
      <c r="D52" s="27" t="s">
        <v>66</v>
      </c>
      <c r="E52" s="22">
        <v>99371.32</v>
      </c>
      <c r="F52" s="40">
        <v>94402.76</v>
      </c>
      <c r="G52" s="41">
        <f t="shared" si="0"/>
        <v>4968.5600000000122</v>
      </c>
      <c r="H52" s="27"/>
      <c r="I52" s="27"/>
      <c r="J52" s="41"/>
      <c r="K52" s="43"/>
    </row>
    <row r="53" spans="1:11" ht="25.5">
      <c r="A53" s="8" t="s">
        <v>103</v>
      </c>
      <c r="B53" s="45"/>
      <c r="C53" s="21" t="s">
        <v>38</v>
      </c>
      <c r="D53" s="27" t="s">
        <v>66</v>
      </c>
      <c r="E53" s="22">
        <v>1318680</v>
      </c>
      <c r="F53" s="40">
        <v>1054940</v>
      </c>
      <c r="G53" s="41">
        <f t="shared" si="0"/>
        <v>263740</v>
      </c>
      <c r="H53" s="27"/>
      <c r="I53" s="27"/>
      <c r="J53" s="41"/>
      <c r="K53" s="49"/>
    </row>
    <row r="54" spans="1:11" ht="25.5">
      <c r="A54" s="8" t="s">
        <v>104</v>
      </c>
      <c r="B54" s="45"/>
      <c r="C54" s="21" t="s">
        <v>38</v>
      </c>
      <c r="D54" s="27" t="s">
        <v>66</v>
      </c>
      <c r="E54" s="22">
        <v>969120</v>
      </c>
      <c r="F54" s="40">
        <v>804356</v>
      </c>
      <c r="G54" s="41">
        <f t="shared" si="0"/>
        <v>164764</v>
      </c>
      <c r="H54" s="27"/>
      <c r="I54" s="27"/>
      <c r="J54" s="41"/>
      <c r="K54" s="50"/>
    </row>
    <row r="55" spans="1:11" ht="25.5">
      <c r="A55" s="8" t="s">
        <v>105</v>
      </c>
      <c r="B55" s="45"/>
      <c r="C55" s="21" t="s">
        <v>106</v>
      </c>
      <c r="D55" s="53" t="s">
        <v>21</v>
      </c>
      <c r="E55" s="22">
        <v>2514676</v>
      </c>
      <c r="F55" s="40">
        <v>524212.11</v>
      </c>
      <c r="G55" s="41">
        <f t="shared" si="0"/>
        <v>1990463.8900000001</v>
      </c>
      <c r="H55" s="27"/>
      <c r="I55" s="27"/>
      <c r="J55" s="41"/>
      <c r="K55" s="50"/>
    </row>
    <row r="56" spans="1:11" ht="25.5">
      <c r="A56" s="8" t="s">
        <v>107</v>
      </c>
      <c r="B56" s="45"/>
      <c r="C56" s="24" t="s">
        <v>108</v>
      </c>
      <c r="D56" s="53" t="s">
        <v>21</v>
      </c>
      <c r="E56" s="22">
        <v>16500000</v>
      </c>
      <c r="F56" s="40">
        <v>14640000</v>
      </c>
      <c r="G56" s="41">
        <f t="shared" si="0"/>
        <v>1860000</v>
      </c>
      <c r="H56" s="27"/>
      <c r="I56" s="27"/>
      <c r="J56" s="41"/>
      <c r="K56" s="50"/>
    </row>
    <row r="57" spans="1:11" ht="25.5">
      <c r="A57" s="54" t="s">
        <v>109</v>
      </c>
      <c r="B57" s="45"/>
      <c r="C57" s="24" t="s">
        <v>108</v>
      </c>
      <c r="D57" s="53" t="s">
        <v>21</v>
      </c>
      <c r="E57" s="22">
        <v>16500000</v>
      </c>
      <c r="F57" s="40">
        <v>14640000</v>
      </c>
      <c r="G57" s="41">
        <f t="shared" si="0"/>
        <v>1860000</v>
      </c>
      <c r="H57" s="27"/>
      <c r="I57" s="27"/>
      <c r="J57" s="41"/>
      <c r="K57" s="50"/>
    </row>
    <row r="58" spans="1:11" ht="25.5">
      <c r="A58" s="54" t="s">
        <v>110</v>
      </c>
      <c r="B58" s="45"/>
      <c r="C58" s="35" t="s">
        <v>111</v>
      </c>
      <c r="D58" s="27" t="s">
        <v>24</v>
      </c>
      <c r="E58" s="22">
        <v>804195</v>
      </c>
      <c r="F58" s="40">
        <v>723775.5</v>
      </c>
      <c r="G58" s="41">
        <f t="shared" si="0"/>
        <v>80419.5</v>
      </c>
      <c r="H58" s="27"/>
      <c r="I58" s="27"/>
      <c r="J58" s="41"/>
      <c r="K58" s="50"/>
    </row>
    <row r="59" spans="1:11" ht="25.5" hidden="1">
      <c r="A59" s="54" t="s">
        <v>112</v>
      </c>
      <c r="B59" s="45"/>
      <c r="C59" s="2"/>
      <c r="D59" s="53" t="s">
        <v>21</v>
      </c>
      <c r="E59" s="22"/>
      <c r="F59" s="40"/>
      <c r="G59" s="41">
        <f t="shared" si="0"/>
        <v>0</v>
      </c>
      <c r="H59" s="27"/>
      <c r="I59" s="27"/>
      <c r="J59" s="41"/>
      <c r="K59" s="50"/>
    </row>
    <row r="60" spans="1:11" ht="89.25" hidden="1">
      <c r="A60" s="54" t="s">
        <v>113</v>
      </c>
      <c r="B60" s="45"/>
      <c r="C60" s="2"/>
      <c r="D60" s="53" t="s">
        <v>114</v>
      </c>
      <c r="E60" s="22"/>
      <c r="F60" s="40"/>
      <c r="G60" s="41">
        <f t="shared" si="0"/>
        <v>0</v>
      </c>
      <c r="H60" s="27"/>
      <c r="I60" s="27"/>
      <c r="J60" s="41"/>
      <c r="K60" s="50"/>
    </row>
    <row r="61" spans="1:11" ht="25.5" hidden="1">
      <c r="A61" s="54" t="s">
        <v>115</v>
      </c>
      <c r="B61" s="45"/>
      <c r="C61" s="2"/>
      <c r="D61" s="53" t="s">
        <v>21</v>
      </c>
      <c r="E61" s="22"/>
      <c r="F61" s="40"/>
      <c r="G61" s="41">
        <f t="shared" si="0"/>
        <v>0</v>
      </c>
      <c r="H61" s="27"/>
      <c r="I61" s="27"/>
      <c r="J61" s="41"/>
      <c r="K61" s="50"/>
    </row>
    <row r="62" spans="1:11" ht="25.5" hidden="1">
      <c r="A62" s="54" t="s">
        <v>116</v>
      </c>
      <c r="B62" s="45"/>
      <c r="C62" s="2"/>
      <c r="D62" s="53" t="s">
        <v>21</v>
      </c>
      <c r="E62" s="22"/>
      <c r="F62" s="40"/>
      <c r="G62" s="41">
        <f t="shared" si="0"/>
        <v>0</v>
      </c>
      <c r="H62" s="27"/>
      <c r="I62" s="27"/>
      <c r="J62" s="41"/>
      <c r="K62" s="50"/>
    </row>
    <row r="63" spans="1:11" ht="25.5" hidden="1">
      <c r="A63" s="54" t="s">
        <v>117</v>
      </c>
      <c r="B63" s="45"/>
      <c r="C63" s="2"/>
      <c r="D63" s="53" t="s">
        <v>21</v>
      </c>
      <c r="E63" s="22"/>
      <c r="F63" s="40"/>
      <c r="G63" s="41">
        <f t="shared" si="0"/>
        <v>0</v>
      </c>
      <c r="H63" s="27"/>
      <c r="I63" s="27"/>
      <c r="J63" s="41"/>
      <c r="K63" s="50"/>
    </row>
    <row r="64" spans="1:11" ht="25.5" hidden="1">
      <c r="A64" s="55" t="s">
        <v>118</v>
      </c>
      <c r="B64" s="45"/>
      <c r="C64" s="2"/>
      <c r="D64" s="53" t="s">
        <v>21</v>
      </c>
      <c r="E64" s="22"/>
      <c r="F64" s="40"/>
      <c r="G64" s="41">
        <f t="shared" si="0"/>
        <v>0</v>
      </c>
      <c r="H64" s="27"/>
      <c r="I64" s="27"/>
      <c r="J64" s="41"/>
      <c r="K64" s="50"/>
    </row>
    <row r="65" spans="1:12" hidden="1">
      <c r="A65" s="54" t="s">
        <v>119</v>
      </c>
      <c r="B65" s="45"/>
      <c r="C65" s="2"/>
      <c r="D65" s="53" t="s">
        <v>66</v>
      </c>
      <c r="E65" s="22"/>
      <c r="F65" s="40"/>
      <c r="G65" s="41">
        <f t="shared" si="0"/>
        <v>0</v>
      </c>
      <c r="H65" s="27"/>
      <c r="I65" s="27"/>
      <c r="J65" s="41"/>
      <c r="K65" s="50"/>
    </row>
    <row r="66" spans="1:12" ht="25.5" hidden="1">
      <c r="A66" s="54" t="s">
        <v>120</v>
      </c>
      <c r="B66" s="45"/>
      <c r="C66" s="2"/>
      <c r="D66" s="53" t="s">
        <v>21</v>
      </c>
      <c r="E66" s="22"/>
      <c r="F66" s="40"/>
      <c r="G66" s="41">
        <f t="shared" si="0"/>
        <v>0</v>
      </c>
      <c r="H66" s="27"/>
      <c r="I66" s="27"/>
      <c r="J66" s="41"/>
      <c r="K66" s="50"/>
    </row>
    <row r="67" spans="1:12" ht="25.5" hidden="1">
      <c r="A67" s="54" t="s">
        <v>121</v>
      </c>
      <c r="B67" s="45"/>
      <c r="C67" s="2"/>
      <c r="D67" s="53" t="s">
        <v>21</v>
      </c>
      <c r="E67" s="22"/>
      <c r="F67" s="40"/>
      <c r="G67" s="41">
        <f t="shared" si="0"/>
        <v>0</v>
      </c>
      <c r="H67" s="27"/>
      <c r="I67" s="27"/>
      <c r="J67" s="41"/>
      <c r="K67" s="50"/>
    </row>
    <row r="68" spans="1:12" ht="25.5" hidden="1">
      <c r="A68" s="54" t="s">
        <v>122</v>
      </c>
      <c r="B68" s="45"/>
      <c r="C68" s="2"/>
      <c r="D68" s="53" t="s">
        <v>21</v>
      </c>
      <c r="E68" s="22"/>
      <c r="F68" s="40"/>
      <c r="G68" s="41">
        <f t="shared" si="0"/>
        <v>0</v>
      </c>
      <c r="H68" s="27"/>
      <c r="I68" s="27"/>
      <c r="J68" s="41"/>
      <c r="K68" s="50"/>
    </row>
    <row r="69" spans="1:12" hidden="1">
      <c r="A69" s="54" t="s">
        <v>123</v>
      </c>
      <c r="B69" s="45"/>
      <c r="C69" s="2"/>
      <c r="D69" s="53" t="s">
        <v>66</v>
      </c>
      <c r="E69" s="22"/>
      <c r="F69" s="40"/>
      <c r="G69" s="41">
        <f t="shared" si="0"/>
        <v>0</v>
      </c>
      <c r="H69" s="27"/>
      <c r="I69" s="27"/>
      <c r="J69" s="41"/>
      <c r="K69" s="50"/>
    </row>
    <row r="70" spans="1:12" hidden="1">
      <c r="A70" s="54" t="s">
        <v>124</v>
      </c>
      <c r="B70" s="45"/>
      <c r="C70" s="2"/>
      <c r="D70" s="53" t="s">
        <v>66</v>
      </c>
      <c r="E70" s="22"/>
      <c r="F70" s="40"/>
      <c r="G70" s="41">
        <f t="shared" si="0"/>
        <v>0</v>
      </c>
      <c r="H70" s="27"/>
      <c r="I70" s="27"/>
      <c r="J70" s="41"/>
      <c r="K70" s="50"/>
    </row>
    <row r="71" spans="1:12" hidden="1">
      <c r="A71" s="54" t="s">
        <v>125</v>
      </c>
      <c r="B71" s="45"/>
      <c r="C71" s="2"/>
      <c r="D71" s="53" t="s">
        <v>66</v>
      </c>
      <c r="E71" s="22"/>
      <c r="F71" s="40"/>
      <c r="G71" s="41">
        <f t="shared" si="0"/>
        <v>0</v>
      </c>
      <c r="H71" s="27"/>
      <c r="I71" s="27"/>
      <c r="J71" s="41"/>
      <c r="K71" s="50"/>
    </row>
    <row r="72" spans="1:12" hidden="1">
      <c r="A72" s="54" t="s">
        <v>126</v>
      </c>
      <c r="B72" s="45"/>
      <c r="C72" s="2"/>
      <c r="D72" s="53" t="s">
        <v>66</v>
      </c>
      <c r="E72" s="22"/>
      <c r="F72" s="40"/>
      <c r="G72" s="41">
        <f t="shared" si="0"/>
        <v>0</v>
      </c>
      <c r="H72" s="27"/>
      <c r="I72" s="27"/>
      <c r="J72" s="41"/>
      <c r="K72" s="50"/>
    </row>
    <row r="73" spans="1:12" ht="89.25" hidden="1">
      <c r="A73" s="54" t="s">
        <v>127</v>
      </c>
      <c r="B73" s="45"/>
      <c r="C73" s="2"/>
      <c r="D73" s="53" t="s">
        <v>114</v>
      </c>
      <c r="E73" s="22"/>
      <c r="F73" s="40"/>
      <c r="G73" s="41">
        <f t="shared" si="0"/>
        <v>0</v>
      </c>
      <c r="H73" s="27"/>
      <c r="I73" s="27"/>
      <c r="J73" s="41"/>
      <c r="K73" s="50"/>
    </row>
    <row r="74" spans="1:12" hidden="1">
      <c r="A74" s="54" t="s">
        <v>128</v>
      </c>
      <c r="B74" s="45"/>
      <c r="C74" s="2"/>
      <c r="D74" s="53" t="s">
        <v>66</v>
      </c>
      <c r="E74" s="22"/>
      <c r="F74" s="40"/>
      <c r="G74" s="41">
        <f t="shared" si="0"/>
        <v>0</v>
      </c>
      <c r="H74" s="27"/>
      <c r="I74" s="27"/>
      <c r="J74" s="41"/>
      <c r="K74" s="50"/>
    </row>
    <row r="75" spans="1:12">
      <c r="A75" s="56" t="str">
        <f>A97</f>
        <v>Итого за период с 09.01.2018 по 31.07.2018</v>
      </c>
      <c r="B75" s="57"/>
      <c r="C75" s="58"/>
      <c r="D75" s="21"/>
      <c r="E75" s="59">
        <f>SUM(E7:E74)</f>
        <v>155240182.32999998</v>
      </c>
      <c r="F75" s="59">
        <f>SUM(F7:F74)</f>
        <v>135246249.01600003</v>
      </c>
      <c r="G75" s="12">
        <f>SUM(G7:G74)</f>
        <v>19993933.314000003</v>
      </c>
      <c r="H75" s="60"/>
      <c r="I75" s="40"/>
      <c r="J75" s="40"/>
      <c r="K75" s="61"/>
      <c r="L75" s="62"/>
    </row>
    <row r="76" spans="1:12">
      <c r="A76" s="56"/>
      <c r="B76" s="57"/>
      <c r="C76" s="58"/>
      <c r="D76" s="21"/>
      <c r="E76" s="59"/>
      <c r="F76" s="59"/>
      <c r="G76" s="59"/>
      <c r="H76" s="63"/>
      <c r="I76" s="63"/>
      <c r="J76" s="63"/>
      <c r="K76" s="64"/>
      <c r="L76" s="62"/>
    </row>
    <row r="77" spans="1:12" s="68" customFormat="1">
      <c r="A77" s="65" t="s">
        <v>129</v>
      </c>
      <c r="B77" s="66"/>
      <c r="C77" s="66"/>
      <c r="D77" s="66"/>
      <c r="E77" s="66"/>
      <c r="F77" s="66"/>
      <c r="G77" s="66"/>
      <c r="H77" s="66"/>
      <c r="I77" s="66"/>
      <c r="J77" s="66"/>
      <c r="K77" s="67"/>
    </row>
    <row r="78" spans="1:12" ht="25.5">
      <c r="A78" s="8">
        <v>1</v>
      </c>
      <c r="B78" s="20"/>
      <c r="C78" s="69" t="s">
        <v>130</v>
      </c>
      <c r="D78" s="70" t="s">
        <v>131</v>
      </c>
      <c r="E78" s="22">
        <v>760000</v>
      </c>
      <c r="F78" s="40">
        <v>216600</v>
      </c>
      <c r="G78" s="41">
        <f t="shared" ref="G78" si="1">E78-F78</f>
        <v>543400</v>
      </c>
      <c r="H78" s="33"/>
      <c r="I78" s="33"/>
      <c r="J78" s="10"/>
      <c r="K78" s="71"/>
    </row>
    <row r="79" spans="1:12" ht="38.25">
      <c r="A79" s="8" t="s">
        <v>17</v>
      </c>
      <c r="B79" s="20"/>
      <c r="C79" s="69" t="s">
        <v>132</v>
      </c>
      <c r="D79" s="70" t="s">
        <v>131</v>
      </c>
      <c r="E79" s="9">
        <v>842127</v>
      </c>
      <c r="F79" s="10">
        <v>196833.92000000001</v>
      </c>
      <c r="G79" s="41">
        <f>E79-F79</f>
        <v>645293.07999999996</v>
      </c>
      <c r="H79" s="33"/>
      <c r="I79" s="33"/>
      <c r="J79" s="10"/>
      <c r="K79" s="11"/>
    </row>
    <row r="80" spans="1:12" ht="25.5">
      <c r="A80" s="8" t="s">
        <v>19</v>
      </c>
      <c r="B80" s="20"/>
      <c r="C80" s="72" t="s">
        <v>133</v>
      </c>
      <c r="D80" s="70" t="s">
        <v>131</v>
      </c>
      <c r="E80" s="9">
        <v>150257</v>
      </c>
      <c r="F80" s="28">
        <v>99169.279999999999</v>
      </c>
      <c r="G80" s="41">
        <f>E80-F80</f>
        <v>51087.72</v>
      </c>
      <c r="H80" s="33"/>
      <c r="I80" s="33"/>
      <c r="J80" s="40"/>
      <c r="K80" s="11"/>
    </row>
    <row r="81" spans="1:11" ht="25.5">
      <c r="A81" s="8" t="s">
        <v>22</v>
      </c>
      <c r="B81" s="45"/>
      <c r="C81" s="73" t="s">
        <v>134</v>
      </c>
      <c r="D81" s="70" t="s">
        <v>131</v>
      </c>
      <c r="E81" s="9">
        <v>1227874</v>
      </c>
      <c r="F81" s="28">
        <v>570961.41</v>
      </c>
      <c r="G81" s="41">
        <f>E81-F81</f>
        <v>656912.59</v>
      </c>
      <c r="H81" s="33"/>
      <c r="I81" s="33"/>
      <c r="J81" s="40"/>
      <c r="K81" s="11"/>
    </row>
    <row r="82" spans="1:11" ht="51">
      <c r="A82" s="8" t="s">
        <v>25</v>
      </c>
      <c r="B82" s="45"/>
      <c r="C82" s="73" t="s">
        <v>135</v>
      </c>
      <c r="D82" s="70" t="s">
        <v>131</v>
      </c>
      <c r="E82" s="9">
        <v>502405.67</v>
      </c>
      <c r="F82" s="28">
        <v>396881</v>
      </c>
      <c r="G82" s="41">
        <f t="shared" ref="G82:G86" si="2">E82-F82</f>
        <v>105524.66999999998</v>
      </c>
      <c r="H82" s="33"/>
      <c r="I82" s="33"/>
      <c r="J82" s="40"/>
      <c r="K82" s="11"/>
    </row>
    <row r="83" spans="1:11" ht="25.5" hidden="1">
      <c r="A83" s="8" t="s">
        <v>27</v>
      </c>
      <c r="B83" s="45"/>
      <c r="C83" s="73"/>
      <c r="D83" s="70" t="s">
        <v>131</v>
      </c>
      <c r="E83" s="9"/>
      <c r="F83" s="28"/>
      <c r="G83" s="41">
        <f t="shared" si="2"/>
        <v>0</v>
      </c>
      <c r="H83" s="33"/>
      <c r="I83" s="33"/>
      <c r="J83" s="40"/>
      <c r="K83" s="11"/>
    </row>
    <row r="84" spans="1:11" ht="25.5" hidden="1">
      <c r="A84" s="8" t="s">
        <v>29</v>
      </c>
      <c r="B84" s="45"/>
      <c r="C84" s="73"/>
      <c r="D84" s="70" t="s">
        <v>131</v>
      </c>
      <c r="E84" s="9"/>
      <c r="F84" s="28"/>
      <c r="G84" s="41">
        <f t="shared" si="2"/>
        <v>0</v>
      </c>
      <c r="H84" s="33"/>
      <c r="I84" s="33"/>
      <c r="J84" s="40"/>
      <c r="K84" s="11"/>
    </row>
    <row r="85" spans="1:11" ht="25.5" hidden="1">
      <c r="A85" s="8" t="s">
        <v>31</v>
      </c>
      <c r="B85" s="20"/>
      <c r="C85" s="72"/>
      <c r="D85" s="70" t="s">
        <v>131</v>
      </c>
      <c r="E85" s="9"/>
      <c r="F85" s="28"/>
      <c r="G85" s="41">
        <f t="shared" si="2"/>
        <v>0</v>
      </c>
      <c r="H85" s="33"/>
      <c r="I85" s="33"/>
      <c r="J85" s="40"/>
      <c r="K85" s="11"/>
    </row>
    <row r="86" spans="1:11" ht="25.5" hidden="1">
      <c r="A86" s="8" t="s">
        <v>33</v>
      </c>
      <c r="B86" s="20"/>
      <c r="C86" s="72"/>
      <c r="D86" s="70" t="s">
        <v>131</v>
      </c>
      <c r="E86" s="9"/>
      <c r="F86" s="28"/>
      <c r="G86" s="41">
        <f t="shared" si="2"/>
        <v>0</v>
      </c>
      <c r="H86" s="33"/>
      <c r="I86" s="33"/>
      <c r="J86" s="40"/>
      <c r="K86" s="11"/>
    </row>
    <row r="87" spans="1:11">
      <c r="A87" s="56" t="str">
        <f>A97</f>
        <v>Итого за период с 09.01.2018 по 31.07.2018</v>
      </c>
      <c r="B87" s="57"/>
      <c r="C87" s="58"/>
      <c r="D87" s="21"/>
      <c r="E87" s="74">
        <f>SUM(E78:E86)</f>
        <v>3482663.67</v>
      </c>
      <c r="F87" s="74">
        <f>SUM(F78:F86)</f>
        <v>1480445.61</v>
      </c>
      <c r="G87" s="75">
        <f>SUM(G78:G84)</f>
        <v>2002218.06</v>
      </c>
      <c r="H87" s="10"/>
      <c r="I87" s="10"/>
      <c r="J87" s="10"/>
      <c r="K87" s="76"/>
    </row>
    <row r="88" spans="1:11" s="80" customForma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8"/>
      <c r="K88" s="79"/>
    </row>
    <row r="89" spans="1:11">
      <c r="A89" s="8">
        <v>1</v>
      </c>
      <c r="B89" s="20"/>
      <c r="C89" s="52"/>
      <c r="D89" s="70" t="s">
        <v>137</v>
      </c>
      <c r="E89" s="25"/>
      <c r="F89" s="25"/>
      <c r="G89" s="41">
        <f t="shared" ref="G89:G90" si="3">E89-F89</f>
        <v>0</v>
      </c>
      <c r="H89" s="10"/>
      <c r="I89" s="10"/>
      <c r="J89" s="10"/>
      <c r="K89" s="81"/>
    </row>
    <row r="90" spans="1:11" ht="25.5">
      <c r="A90" s="7">
        <v>2</v>
      </c>
      <c r="B90" s="24"/>
      <c r="C90" s="52" t="s">
        <v>138</v>
      </c>
      <c r="D90" s="70"/>
      <c r="E90" s="36">
        <v>3901327</v>
      </c>
      <c r="F90" s="25">
        <v>3433166.92</v>
      </c>
      <c r="G90" s="41">
        <f t="shared" si="3"/>
        <v>468160.08000000007</v>
      </c>
      <c r="H90" s="24"/>
      <c r="I90" s="10"/>
      <c r="J90" s="10"/>
      <c r="K90" s="82"/>
    </row>
    <row r="91" spans="1:11" hidden="1">
      <c r="A91" s="83">
        <v>3</v>
      </c>
      <c r="B91" s="39"/>
      <c r="C91" s="84"/>
      <c r="D91" s="70"/>
      <c r="E91" s="22"/>
      <c r="F91" s="40"/>
      <c r="G91" s="11"/>
      <c r="H91" s="40"/>
      <c r="I91" s="10"/>
      <c r="J91" s="10"/>
      <c r="K91" s="85"/>
    </row>
    <row r="92" spans="1:11" hidden="1">
      <c r="A92" s="86">
        <v>4</v>
      </c>
      <c r="B92" s="20"/>
      <c r="C92" s="21"/>
      <c r="D92" s="21"/>
      <c r="E92" s="9"/>
      <c r="F92" s="10"/>
      <c r="G92" s="11"/>
      <c r="H92" s="10"/>
      <c r="I92" s="10"/>
      <c r="J92" s="10"/>
      <c r="K92" s="87"/>
    </row>
    <row r="93" spans="1:11" s="93" customFormat="1">
      <c r="A93" s="56" t="str">
        <f>A97</f>
        <v>Итого за период с 09.01.2018 по 31.07.2018</v>
      </c>
      <c r="B93" s="57"/>
      <c r="C93" s="58"/>
      <c r="D93" s="88"/>
      <c r="E93" s="89">
        <f>SUM(E89:E92)</f>
        <v>3901327</v>
      </c>
      <c r="F93" s="90">
        <f>SUM(F89:F92)</f>
        <v>3433166.92</v>
      </c>
      <c r="G93" s="91">
        <f>SUM(G89:G92)</f>
        <v>468160.08000000007</v>
      </c>
      <c r="H93" s="90"/>
      <c r="I93" s="90"/>
      <c r="J93" s="90"/>
      <c r="K93" s="92"/>
    </row>
    <row r="94" spans="1:11" s="97" customFormat="1" hidden="1">
      <c r="A94" s="94" t="s">
        <v>139</v>
      </c>
      <c r="B94" s="95"/>
      <c r="C94" s="95"/>
      <c r="D94" s="95"/>
      <c r="E94" s="95"/>
      <c r="F94" s="95"/>
      <c r="G94" s="95"/>
      <c r="H94" s="95"/>
      <c r="I94" s="95"/>
      <c r="J94" s="95"/>
      <c r="K94" s="96"/>
    </row>
    <row r="95" spans="1:11" ht="15.75" hidden="1">
      <c r="A95" s="7">
        <v>1</v>
      </c>
      <c r="B95" s="98"/>
      <c r="C95" s="52"/>
      <c r="D95" s="52"/>
      <c r="E95" s="9"/>
      <c r="F95" s="10"/>
      <c r="G95" s="11"/>
      <c r="H95" s="23"/>
      <c r="I95" s="23"/>
      <c r="J95" s="11"/>
      <c r="K95" s="99"/>
    </row>
    <row r="96" spans="1:11" hidden="1">
      <c r="A96" s="7">
        <v>2</v>
      </c>
      <c r="B96" s="100"/>
      <c r="C96" s="52"/>
      <c r="D96" s="52"/>
      <c r="E96" s="9"/>
      <c r="F96" s="10"/>
      <c r="G96" s="11"/>
      <c r="H96" s="10"/>
      <c r="I96" s="10"/>
      <c r="J96" s="10"/>
      <c r="K96" s="24"/>
    </row>
    <row r="97" spans="1:12" hidden="1">
      <c r="A97" s="56" t="str">
        <f>A106</f>
        <v>Итого за период с 09.01.2018 по 31.07.2018</v>
      </c>
      <c r="B97" s="57"/>
      <c r="C97" s="58"/>
      <c r="D97" s="24"/>
      <c r="E97" s="101">
        <f>SUM(E95:E95)</f>
        <v>0</v>
      </c>
      <c r="F97" s="102">
        <f>SUM(F95:F95)</f>
        <v>0</v>
      </c>
      <c r="G97" s="103">
        <f>+G95+G96</f>
        <v>0</v>
      </c>
      <c r="H97" s="104"/>
      <c r="I97" s="104"/>
      <c r="J97" s="104"/>
      <c r="K97" s="24"/>
    </row>
    <row r="98" spans="1:12" s="107" customFormat="1">
      <c r="A98" s="105" t="s">
        <v>140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6"/>
    </row>
    <row r="99" spans="1:12" ht="25.5">
      <c r="A99" s="99">
        <v>1</v>
      </c>
      <c r="B99" s="20"/>
      <c r="C99" s="52" t="s">
        <v>141</v>
      </c>
      <c r="D99" s="108" t="s">
        <v>142</v>
      </c>
      <c r="E99" s="22">
        <v>386732.4</v>
      </c>
      <c r="F99" s="40">
        <v>198000</v>
      </c>
      <c r="G99" s="41">
        <f>E99-F99</f>
        <v>188732.40000000002</v>
      </c>
      <c r="H99" s="33"/>
      <c r="I99" s="10"/>
      <c r="J99" s="10"/>
      <c r="K99" s="109"/>
      <c r="L99" s="2" t="s">
        <v>143</v>
      </c>
    </row>
    <row r="100" spans="1:12" ht="25.5">
      <c r="A100" s="99">
        <v>2</v>
      </c>
      <c r="B100" s="20"/>
      <c r="C100" s="52" t="s">
        <v>144</v>
      </c>
      <c r="D100" s="108" t="s">
        <v>142</v>
      </c>
      <c r="E100" s="9">
        <v>230282</v>
      </c>
      <c r="F100" s="10">
        <v>129800</v>
      </c>
      <c r="G100" s="41">
        <f>E100-F100</f>
        <v>100482</v>
      </c>
      <c r="H100" s="33"/>
      <c r="I100" s="10"/>
      <c r="J100" s="10"/>
      <c r="K100" s="21"/>
    </row>
    <row r="101" spans="1:12" ht="25.5">
      <c r="A101" s="99">
        <v>3</v>
      </c>
      <c r="B101" s="20"/>
      <c r="C101" s="52" t="s">
        <v>145</v>
      </c>
      <c r="D101" s="108" t="s">
        <v>142</v>
      </c>
      <c r="E101" s="9">
        <v>208905</v>
      </c>
      <c r="F101" s="10">
        <v>207860.47</v>
      </c>
      <c r="G101" s="41">
        <f>E101-F101</f>
        <v>1044.5299999999988</v>
      </c>
      <c r="H101" s="33"/>
      <c r="I101" s="10"/>
      <c r="J101" s="10"/>
      <c r="K101" s="109"/>
    </row>
    <row r="102" spans="1:12" hidden="1">
      <c r="A102" s="99">
        <v>5</v>
      </c>
      <c r="B102" s="45"/>
      <c r="C102" s="110"/>
      <c r="D102" s="108"/>
      <c r="E102" s="9"/>
      <c r="F102" s="10"/>
      <c r="G102" s="11"/>
      <c r="H102" s="33"/>
      <c r="I102" s="10"/>
      <c r="J102" s="10"/>
      <c r="K102" s="109"/>
    </row>
    <row r="103" spans="1:12" hidden="1">
      <c r="A103" s="99">
        <v>6</v>
      </c>
      <c r="B103" s="111"/>
      <c r="C103" s="52"/>
      <c r="D103" s="112"/>
      <c r="E103" s="36"/>
      <c r="F103" s="25"/>
      <c r="G103" s="113"/>
      <c r="H103" s="33"/>
      <c r="I103" s="114"/>
      <c r="J103" s="115"/>
      <c r="K103" s="52"/>
    </row>
    <row r="104" spans="1:12" s="116" customFormat="1" hidden="1">
      <c r="A104" s="99">
        <v>7</v>
      </c>
      <c r="B104" s="111"/>
      <c r="C104" s="52"/>
      <c r="D104" s="112"/>
      <c r="E104" s="36"/>
      <c r="F104" s="25"/>
      <c r="G104" s="113"/>
      <c r="H104" s="115"/>
      <c r="I104" s="115"/>
      <c r="J104" s="115"/>
      <c r="K104" s="99"/>
    </row>
    <row r="105" spans="1:12" s="116" customFormat="1" hidden="1">
      <c r="A105" s="99">
        <v>7</v>
      </c>
      <c r="C105" s="117"/>
      <c r="D105" s="112"/>
      <c r="E105" s="25"/>
      <c r="F105" s="25"/>
      <c r="G105" s="113"/>
      <c r="H105" s="112"/>
      <c r="I105" s="112"/>
      <c r="J105" s="112"/>
      <c r="K105" s="7"/>
    </row>
    <row r="106" spans="1:12" s="124" customFormat="1">
      <c r="A106" s="118" t="str">
        <f>A114</f>
        <v>Итого за период с 09.01.2018 по 31.07.2018</v>
      </c>
      <c r="B106" s="119"/>
      <c r="C106" s="120"/>
      <c r="D106" s="15"/>
      <c r="E106" s="121">
        <f>SUM(E99:E105)</f>
        <v>825919.4</v>
      </c>
      <c r="F106" s="122">
        <f>SUM(F99:F105)</f>
        <v>535660.47</v>
      </c>
      <c r="G106" s="123">
        <f>SUM(G99:G105)</f>
        <v>290258.93000000005</v>
      </c>
      <c r="H106" s="123"/>
      <c r="I106" s="123"/>
      <c r="J106" s="123"/>
      <c r="K106" s="15"/>
    </row>
    <row r="107" spans="1:12" s="68" customFormat="1">
      <c r="A107" s="65" t="s">
        <v>146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7"/>
    </row>
    <row r="108" spans="1:12" s="117" customFormat="1" ht="25.5">
      <c r="A108" s="99">
        <v>1</v>
      </c>
      <c r="B108" s="20"/>
      <c r="C108" s="125" t="s">
        <v>147</v>
      </c>
      <c r="D108" s="125" t="s">
        <v>148</v>
      </c>
      <c r="E108" s="126">
        <v>426012</v>
      </c>
      <c r="F108" s="127">
        <v>209441.86</v>
      </c>
      <c r="G108" s="128">
        <f>E108-F108</f>
        <v>216570.14</v>
      </c>
      <c r="H108" s="129"/>
      <c r="I108" s="129"/>
      <c r="J108" s="130"/>
      <c r="K108" s="125"/>
    </row>
    <row r="109" spans="1:12" s="116" customFormat="1" ht="25.5">
      <c r="A109" s="99">
        <v>2</v>
      </c>
      <c r="B109" s="100"/>
      <c r="C109" s="52" t="s">
        <v>149</v>
      </c>
      <c r="D109" s="125" t="s">
        <v>150</v>
      </c>
      <c r="E109" s="131">
        <v>4095813</v>
      </c>
      <c r="F109" s="132">
        <v>3309099</v>
      </c>
      <c r="G109" s="128">
        <f>E109-F109</f>
        <v>786714</v>
      </c>
      <c r="H109" s="129"/>
      <c r="I109" s="129"/>
      <c r="J109" s="112"/>
      <c r="K109" s="52"/>
    </row>
    <row r="110" spans="1:12" s="116" customFormat="1" ht="25.5">
      <c r="A110" s="99">
        <v>3</v>
      </c>
      <c r="B110" s="20"/>
      <c r="C110" s="52" t="s">
        <v>151</v>
      </c>
      <c r="D110" s="125" t="s">
        <v>150</v>
      </c>
      <c r="E110" s="36">
        <v>2636319</v>
      </c>
      <c r="F110" s="25">
        <v>2170000</v>
      </c>
      <c r="G110" s="128">
        <f>E110-F110</f>
        <v>466319</v>
      </c>
      <c r="H110" s="20"/>
      <c r="I110" s="20"/>
      <c r="J110" s="115"/>
      <c r="K110" s="52"/>
    </row>
    <row r="111" spans="1:12" s="116" customFormat="1" hidden="1">
      <c r="A111" s="99">
        <v>4</v>
      </c>
      <c r="B111" s="20"/>
      <c r="C111" s="52"/>
      <c r="D111" s="125"/>
      <c r="E111" s="36"/>
      <c r="F111" s="25"/>
      <c r="G111" s="128">
        <f>E111-F111</f>
        <v>0</v>
      </c>
      <c r="H111" s="20"/>
      <c r="I111" s="20"/>
      <c r="J111" s="115"/>
      <c r="K111" s="52"/>
    </row>
    <row r="112" spans="1:12" s="116" customFormat="1" hidden="1">
      <c r="A112" s="99">
        <v>5</v>
      </c>
      <c r="B112" s="20"/>
      <c r="C112" s="52"/>
      <c r="D112" s="125"/>
      <c r="E112" s="36"/>
      <c r="F112" s="25"/>
      <c r="G112" s="133">
        <f>E112-F112</f>
        <v>0</v>
      </c>
      <c r="H112" s="113"/>
      <c r="I112" s="20"/>
      <c r="J112" s="115"/>
      <c r="K112" s="52"/>
    </row>
    <row r="113" spans="1:11" hidden="1">
      <c r="A113" s="99">
        <v>6</v>
      </c>
      <c r="B113" s="20"/>
      <c r="C113" s="21"/>
      <c r="D113" s="24"/>
      <c r="E113" s="134"/>
      <c r="F113" s="135"/>
      <c r="G113" s="136"/>
    </row>
    <row r="114" spans="1:11">
      <c r="A114" s="118" t="str">
        <f>A127</f>
        <v>Итого за период с 09.01.2018 по 31.07.2018</v>
      </c>
      <c r="B114" s="119"/>
      <c r="C114" s="120"/>
      <c r="D114" s="24"/>
      <c r="E114" s="137">
        <f>SUM(E108:E113)</f>
        <v>7158144</v>
      </c>
      <c r="F114" s="137">
        <f>SUM(F108:F112)</f>
        <v>5688540.8599999994</v>
      </c>
      <c r="G114" s="138">
        <f>SUM(G108:G112)</f>
        <v>1469603.1400000001</v>
      </c>
      <c r="H114" s="139"/>
      <c r="I114" s="139"/>
      <c r="J114" s="139"/>
      <c r="K114" s="24"/>
    </row>
    <row r="115" spans="1:11" s="143" customFormat="1" hidden="1">
      <c r="A115" s="140" t="s">
        <v>152</v>
      </c>
      <c r="B115" s="141"/>
      <c r="C115" s="141"/>
      <c r="D115" s="141"/>
      <c r="E115" s="141"/>
      <c r="F115" s="141"/>
      <c r="G115" s="141"/>
      <c r="H115" s="141"/>
      <c r="I115" s="141"/>
      <c r="J115" s="141"/>
      <c r="K115" s="142"/>
    </row>
    <row r="116" spans="1:11" s="117" customFormat="1" hidden="1">
      <c r="A116" s="26" t="s">
        <v>153</v>
      </c>
      <c r="B116" s="20"/>
      <c r="C116" s="52"/>
      <c r="D116" s="52"/>
      <c r="E116" s="144"/>
      <c r="F116" s="144"/>
      <c r="G116" s="41">
        <f>E116-F116</f>
        <v>0</v>
      </c>
      <c r="H116" s="33"/>
      <c r="I116" s="33"/>
      <c r="J116" s="11"/>
      <c r="K116" s="52"/>
    </row>
    <row r="117" spans="1:11" hidden="1">
      <c r="A117" s="26" t="s">
        <v>154</v>
      </c>
      <c r="B117" s="13"/>
      <c r="C117" s="52"/>
      <c r="D117" s="52"/>
      <c r="E117" s="131"/>
      <c r="F117" s="132"/>
      <c r="G117" s="133"/>
      <c r="H117" s="139"/>
      <c r="I117" s="139"/>
      <c r="J117" s="139"/>
      <c r="K117" s="52"/>
    </row>
    <row r="118" spans="1:11" hidden="1">
      <c r="A118" s="56" t="str">
        <f>A127</f>
        <v>Итого за период с 09.01.2018 по 31.07.2018</v>
      </c>
      <c r="B118" s="57"/>
      <c r="C118" s="58"/>
      <c r="D118" s="24"/>
      <c r="E118" s="137">
        <f>SUM(E116:E117)</f>
        <v>0</v>
      </c>
      <c r="F118" s="145">
        <f>SUM(F116:F117)</f>
        <v>0</v>
      </c>
      <c r="G118" s="146">
        <f>SUM(G116:G117)</f>
        <v>0</v>
      </c>
      <c r="H118" s="139"/>
      <c r="I118" s="139"/>
      <c r="J118" s="139"/>
      <c r="K118" s="24"/>
    </row>
    <row r="119" spans="1:11" s="150" customFormat="1" hidden="1">
      <c r="A119" s="147" t="s">
        <v>155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9"/>
    </row>
    <row r="120" spans="1:11" hidden="1">
      <c r="A120" s="99">
        <v>1</v>
      </c>
      <c r="B120" s="20"/>
      <c r="C120" s="26"/>
      <c r="D120" s="26"/>
      <c r="E120" s="9"/>
      <c r="F120" s="10"/>
      <c r="G120" s="11"/>
      <c r="H120" s="10"/>
      <c r="I120" s="10"/>
      <c r="J120" s="10"/>
      <c r="K120" s="151"/>
    </row>
    <row r="121" spans="1:11" hidden="1">
      <c r="A121" s="118" t="str">
        <f>A127</f>
        <v>Итого за период с 09.01.2018 по 31.07.2018</v>
      </c>
      <c r="B121" s="119"/>
      <c r="C121" s="120"/>
      <c r="D121" s="24"/>
      <c r="E121" s="134">
        <f>+E120</f>
        <v>0</v>
      </c>
      <c r="F121" s="152">
        <f>+F120</f>
        <v>0</v>
      </c>
      <c r="G121" s="153">
        <f>+G120</f>
        <v>0</v>
      </c>
      <c r="H121" s="152"/>
      <c r="I121" s="152"/>
      <c r="J121" s="152"/>
      <c r="K121" s="24"/>
    </row>
    <row r="122" spans="1:11" s="157" customFormat="1">
      <c r="A122" s="154" t="s">
        <v>156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6"/>
    </row>
    <row r="123" spans="1:11" ht="38.25">
      <c r="A123" s="26" t="s">
        <v>153</v>
      </c>
      <c r="B123" s="27"/>
      <c r="C123" s="52" t="s">
        <v>157</v>
      </c>
      <c r="D123" s="52" t="s">
        <v>158</v>
      </c>
      <c r="E123" s="131">
        <v>129783.24</v>
      </c>
      <c r="F123" s="132">
        <v>129134.32</v>
      </c>
      <c r="G123" s="133">
        <f>E123-F123</f>
        <v>648.91999999999825</v>
      </c>
      <c r="H123" s="158"/>
      <c r="I123" s="158"/>
      <c r="J123" s="159"/>
      <c r="K123" s="160"/>
    </row>
    <row r="124" spans="1:11" hidden="1">
      <c r="A124" s="26" t="s">
        <v>159</v>
      </c>
      <c r="B124" s="27"/>
      <c r="C124" s="52"/>
      <c r="D124" s="52"/>
      <c r="E124" s="36"/>
      <c r="F124" s="161"/>
      <c r="G124" s="133"/>
      <c r="H124" s="162"/>
      <c r="I124" s="100"/>
      <c r="J124" s="163"/>
      <c r="K124" s="164"/>
    </row>
    <row r="125" spans="1:11" hidden="1">
      <c r="A125" s="26">
        <v>3</v>
      </c>
      <c r="B125" s="27"/>
      <c r="C125" s="52"/>
      <c r="D125" s="52"/>
      <c r="E125" s="36"/>
      <c r="F125" s="161"/>
      <c r="G125" s="133"/>
      <c r="H125" s="158"/>
      <c r="I125" s="158"/>
      <c r="J125" s="163"/>
      <c r="K125" s="165"/>
    </row>
    <row r="126" spans="1:11" hidden="1">
      <c r="A126" s="26">
        <v>4</v>
      </c>
      <c r="B126" s="27"/>
      <c r="C126" s="52"/>
      <c r="D126" s="52"/>
      <c r="E126" s="36"/>
      <c r="F126" s="161"/>
      <c r="G126" s="133"/>
      <c r="H126" s="158"/>
      <c r="I126" s="158"/>
      <c r="J126" s="163"/>
      <c r="K126" s="166"/>
    </row>
    <row r="127" spans="1:11">
      <c r="A127" s="56" t="s">
        <v>160</v>
      </c>
      <c r="B127" s="57"/>
      <c r="C127" s="58"/>
      <c r="D127" s="24"/>
      <c r="E127" s="167">
        <f>SUM(E123:E126)</f>
        <v>129783.24</v>
      </c>
      <c r="F127" s="167">
        <f t="shared" ref="F127:G127" si="4">SUM(F123:F126)</f>
        <v>129134.32</v>
      </c>
      <c r="G127" s="168">
        <f t="shared" si="4"/>
        <v>648.91999999999825</v>
      </c>
      <c r="H127" s="139"/>
      <c r="I127" s="139"/>
      <c r="J127" s="163"/>
      <c r="K127" s="24"/>
    </row>
    <row r="128" spans="1:11">
      <c r="A128" s="169"/>
      <c r="B128" s="13"/>
      <c r="C128" s="21"/>
      <c r="D128" s="24"/>
      <c r="E128" s="134"/>
      <c r="F128" s="152"/>
      <c r="G128" s="153"/>
      <c r="H128" s="152"/>
      <c r="I128" s="152"/>
      <c r="J128" s="152"/>
      <c r="K128" s="24"/>
    </row>
    <row r="129" spans="1:11" s="178" customFormat="1" ht="15.75">
      <c r="A129" s="170" t="s">
        <v>161</v>
      </c>
      <c r="B129" s="171"/>
      <c r="C129" s="172"/>
      <c r="D129" s="173"/>
      <c r="E129" s="174">
        <f>E75+E114+E106+E127+E118+E97+E93+E87+E121</f>
        <v>170738019.63999999</v>
      </c>
      <c r="F129" s="174">
        <f>F75+F114+F106+F127+F118+F97+F93+F87</f>
        <v>146513197.19600004</v>
      </c>
      <c r="G129" s="175">
        <f>G75+G114+G106+G127+G118+G97+G93+G87</f>
        <v>24224822.444000002</v>
      </c>
      <c r="H129" s="176"/>
      <c r="I129" s="176"/>
      <c r="J129" s="176"/>
      <c r="K129" s="177"/>
    </row>
    <row r="130" spans="1:11">
      <c r="A130" s="2"/>
      <c r="B130" s="2"/>
      <c r="C130" s="2"/>
      <c r="E130" s="179"/>
      <c r="F130" s="179"/>
      <c r="G130" s="2"/>
      <c r="H130" s="2"/>
      <c r="I130" s="2"/>
      <c r="J130" s="2"/>
    </row>
    <row r="131" spans="1:11">
      <c r="A131" s="2"/>
      <c r="B131" s="2"/>
      <c r="C131" s="2"/>
      <c r="E131" s="179"/>
      <c r="F131" s="179"/>
      <c r="G131" s="2"/>
      <c r="H131" s="2"/>
      <c r="I131" s="2"/>
      <c r="J131" s="2"/>
    </row>
    <row r="132" spans="1:11">
      <c r="A132" s="2"/>
      <c r="B132" s="2"/>
      <c r="C132" s="2"/>
      <c r="E132" s="179"/>
      <c r="F132" s="179"/>
      <c r="G132" s="2"/>
      <c r="H132" s="2"/>
      <c r="I132" s="2"/>
      <c r="J132" s="2"/>
    </row>
    <row r="133" spans="1:11">
      <c r="A133" s="2"/>
      <c r="B133" s="2"/>
      <c r="C133" s="2"/>
      <c r="E133" s="179"/>
      <c r="F133" s="179"/>
      <c r="G133" s="2"/>
      <c r="H133" s="2"/>
      <c r="I133" s="2"/>
      <c r="J133" s="2"/>
    </row>
    <row r="134" spans="1:11">
      <c r="A134" s="2"/>
      <c r="B134" s="2"/>
      <c r="C134" s="2"/>
      <c r="E134" s="179"/>
      <c r="F134" s="179"/>
      <c r="G134" s="2"/>
      <c r="H134" s="2"/>
      <c r="I134" s="2"/>
      <c r="J134" s="2"/>
    </row>
    <row r="135" spans="1:11">
      <c r="A135" s="2"/>
      <c r="B135" s="2"/>
      <c r="C135" s="2"/>
      <c r="E135" s="179"/>
      <c r="F135" s="179"/>
      <c r="G135" s="2"/>
      <c r="H135" s="2"/>
      <c r="I135" s="2"/>
      <c r="J135" s="2"/>
    </row>
    <row r="136" spans="1:11">
      <c r="A136" s="2"/>
      <c r="B136" s="2"/>
      <c r="C136" s="2"/>
      <c r="E136" s="179"/>
      <c r="F136" s="179"/>
      <c r="G136" s="2"/>
      <c r="H136" s="2"/>
      <c r="I136" s="2"/>
      <c r="J136" s="2"/>
    </row>
    <row r="137" spans="1:11">
      <c r="A137" s="2"/>
      <c r="B137" s="2"/>
      <c r="C137" s="2"/>
      <c r="E137" s="179"/>
      <c r="F137" s="179"/>
      <c r="G137" s="2"/>
      <c r="H137" s="2"/>
      <c r="I137" s="2"/>
      <c r="J137" s="2"/>
    </row>
    <row r="138" spans="1:11">
      <c r="A138" s="2"/>
      <c r="B138" s="2"/>
      <c r="C138" s="2"/>
      <c r="E138" s="179"/>
      <c r="F138" s="179"/>
      <c r="G138" s="2"/>
      <c r="H138" s="2"/>
      <c r="I138" s="2"/>
      <c r="J138" s="2"/>
    </row>
    <row r="139" spans="1:11">
      <c r="A139" s="2"/>
      <c r="B139" s="2"/>
      <c r="C139" s="2"/>
      <c r="E139" s="179"/>
      <c r="F139" s="179"/>
      <c r="G139" s="2"/>
      <c r="H139" s="2"/>
      <c r="I139" s="2"/>
      <c r="J139" s="2"/>
    </row>
    <row r="140" spans="1:11">
      <c r="A140" s="2"/>
      <c r="B140" s="2"/>
      <c r="C140" s="2"/>
      <c r="E140" s="179"/>
      <c r="F140" s="179"/>
      <c r="G140" s="2"/>
      <c r="H140" s="2"/>
      <c r="I140" s="2"/>
      <c r="J140" s="2"/>
    </row>
  </sheetData>
  <mergeCells count="23">
    <mergeCell ref="A121:C121"/>
    <mergeCell ref="A122:K122"/>
    <mergeCell ref="K124:K125"/>
    <mergeCell ref="A127:C127"/>
    <mergeCell ref="A129:C129"/>
    <mergeCell ref="A106:C106"/>
    <mergeCell ref="A107:K107"/>
    <mergeCell ref="A114:C114"/>
    <mergeCell ref="A115:K115"/>
    <mergeCell ref="A118:C118"/>
    <mergeCell ref="A119:K119"/>
    <mergeCell ref="A87:C87"/>
    <mergeCell ref="A88:K88"/>
    <mergeCell ref="A93:C93"/>
    <mergeCell ref="A94:K94"/>
    <mergeCell ref="A97:C97"/>
    <mergeCell ref="A98:K98"/>
    <mergeCell ref="A1:K1"/>
    <mergeCell ref="C2:G2"/>
    <mergeCell ref="A6:K6"/>
    <mergeCell ref="A75:C75"/>
    <mergeCell ref="A76:C76"/>
    <mergeCell ref="A77:K77"/>
  </mergeCells>
  <pageMargins left="0.70866141732283472" right="0.19685039370078741" top="0.15748031496062992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01-08-2018</vt:lpstr>
      <vt:lpstr>'на 01-08-2018'!Заголовки_для_печати</vt:lpstr>
      <vt:lpstr>'на 01-08-2018'!Область_печати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2018-08-31T03:01:00Z</dcterms:created>
  <dcterms:modified xsi:type="dcterms:W3CDTF">2018-08-31T03:01:29Z</dcterms:modified>
</cp:coreProperties>
</file>