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380" yWindow="-15" windowWidth="18465" windowHeight="12705"/>
  </bookViews>
  <sheets>
    <sheet name="Программы" sheetId="2" r:id="rId1"/>
  </sheets>
  <definedNames>
    <definedName name="_xlnm.Print_Titles" localSheetId="0">Программы!$4:$5</definedName>
  </definedNames>
  <calcPr calcId="125725"/>
</workbook>
</file>

<file path=xl/calcChain.xml><?xml version="1.0" encoding="utf-8"?>
<calcChain xmlns="http://schemas.openxmlformats.org/spreadsheetml/2006/main">
  <c r="B49" i="2"/>
  <c r="B34"/>
  <c r="B30"/>
  <c r="E12" l="1"/>
  <c r="D6"/>
  <c r="D20"/>
  <c r="D24"/>
  <c r="C24"/>
  <c r="E40" l="1"/>
  <c r="C37"/>
  <c r="D30"/>
  <c r="C30"/>
  <c r="E13"/>
  <c r="E15"/>
  <c r="E16"/>
  <c r="E17"/>
  <c r="E18"/>
  <c r="E19"/>
  <c r="E25"/>
  <c r="E26"/>
  <c r="E27"/>
  <c r="E28"/>
  <c r="E29"/>
  <c r="E31"/>
  <c r="E32"/>
  <c r="E33"/>
  <c r="E35"/>
  <c r="E36"/>
  <c r="E38"/>
  <c r="E39"/>
  <c r="E41"/>
  <c r="E42"/>
  <c r="E44"/>
  <c r="E45"/>
  <c r="E47"/>
  <c r="E48"/>
  <c r="E50"/>
  <c r="E51"/>
  <c r="E52"/>
  <c r="E53"/>
  <c r="E7"/>
  <c r="F7"/>
  <c r="H7" s="1"/>
  <c r="F8"/>
  <c r="H8" s="1"/>
  <c r="F9"/>
  <c r="H9" s="1"/>
  <c r="F10"/>
  <c r="H10" s="1"/>
  <c r="F12"/>
  <c r="H12" s="1"/>
  <c r="F13"/>
  <c r="H13" s="1"/>
  <c r="F15"/>
  <c r="H15" s="1"/>
  <c r="F16"/>
  <c r="H16" s="1"/>
  <c r="F17"/>
  <c r="H17" s="1"/>
  <c r="F18"/>
  <c r="H18" s="1"/>
  <c r="F19"/>
  <c r="F25"/>
  <c r="H25" s="1"/>
  <c r="F26"/>
  <c r="H26" s="1"/>
  <c r="F27"/>
  <c r="H27" s="1"/>
  <c r="F28"/>
  <c r="H28" s="1"/>
  <c r="F29"/>
  <c r="H29" s="1"/>
  <c r="F30"/>
  <c r="H30" s="1"/>
  <c r="F31"/>
  <c r="H31" s="1"/>
  <c r="F32"/>
  <c r="H32" s="1"/>
  <c r="F33"/>
  <c r="H33" s="1"/>
  <c r="F35"/>
  <c r="H35" s="1"/>
  <c r="F36"/>
  <c r="H36" s="1"/>
  <c r="F38"/>
  <c r="H38" s="1"/>
  <c r="F39"/>
  <c r="H39" s="1"/>
  <c r="F41"/>
  <c r="H41" s="1"/>
  <c r="F42"/>
  <c r="H42" s="1"/>
  <c r="F44"/>
  <c r="H44" s="1"/>
  <c r="F45"/>
  <c r="H45" s="1"/>
  <c r="F47"/>
  <c r="H47" s="1"/>
  <c r="F48"/>
  <c r="H48" s="1"/>
  <c r="F50"/>
  <c r="H50" s="1"/>
  <c r="F51"/>
  <c r="H51" s="1"/>
  <c r="F52"/>
  <c r="H52" s="1"/>
  <c r="E10"/>
  <c r="E9"/>
  <c r="E8"/>
  <c r="B20"/>
  <c r="E20" s="1"/>
  <c r="C11"/>
  <c r="D11"/>
  <c r="C6"/>
  <c r="C43"/>
  <c r="C46"/>
  <c r="C49"/>
  <c r="C14"/>
  <c r="D14"/>
  <c r="E14" s="1"/>
  <c r="B14"/>
  <c r="E24" l="1"/>
  <c r="E30"/>
  <c r="F40"/>
  <c r="H40" s="1"/>
  <c r="C20"/>
  <c r="F21"/>
  <c r="F22"/>
  <c r="H22" s="1"/>
  <c r="F14"/>
  <c r="H14" s="1"/>
  <c r="F23"/>
  <c r="D49"/>
  <c r="D46"/>
  <c r="B46"/>
  <c r="D43"/>
  <c r="B43"/>
  <c r="F49" l="1"/>
  <c r="H49" s="1"/>
  <c r="E49"/>
  <c r="E46"/>
  <c r="F46"/>
  <c r="H46" s="1"/>
  <c r="F43"/>
  <c r="H43" s="1"/>
  <c r="E43"/>
  <c r="F20"/>
  <c r="D37"/>
  <c r="B37"/>
  <c r="C34"/>
  <c r="C54" s="1"/>
  <c r="D34"/>
  <c r="D54" s="1"/>
  <c r="E37" l="1"/>
  <c r="F37"/>
  <c r="H37" s="1"/>
  <c r="E34"/>
  <c r="F34"/>
  <c r="H34" s="1"/>
  <c r="B24"/>
  <c r="F24" s="1"/>
  <c r="H24" s="1"/>
  <c r="B11" l="1"/>
  <c r="E11" s="1"/>
  <c r="B6"/>
  <c r="F6" s="1"/>
  <c r="H6" s="1"/>
  <c r="E6" l="1"/>
  <c r="E54" s="1"/>
  <c r="B54"/>
  <c r="F11"/>
  <c r="H11" s="1"/>
  <c r="F54" l="1"/>
  <c r="H54" s="1"/>
</calcChain>
</file>

<file path=xl/sharedStrings.xml><?xml version="1.0" encoding="utf-8"?>
<sst xmlns="http://schemas.openxmlformats.org/spreadsheetml/2006/main" count="83" uniqueCount="83">
  <si>
    <t>Наименование программ</t>
  </si>
  <si>
    <t>Первоначально утвержденный план</t>
  </si>
  <si>
    <t>Отклонение фактического исполнения от первоначального плана</t>
  </si>
  <si>
    <t>Причины отклонений 5 % и более</t>
  </si>
  <si>
    <t>тыс. руб.</t>
  </si>
  <si>
    <t>процент</t>
  </si>
  <si>
    <t>1. Муниципальная программа "Обеспечение доступным и комфортным жильём населения города Благовещенска на 2015-2020 годы"</t>
  </si>
  <si>
    <t>Подпрограмма 1. "Переселение граждан из аварийного жилищного фонда на территории города Благовещенска"</t>
  </si>
  <si>
    <t>Подпрограмма 2. "Улучшение жилищных условий работников муниципальных организаций города Благовещенска"</t>
  </si>
  <si>
    <t>Подпрограмма 3. "Обеспечение жильём молодых семей"</t>
  </si>
  <si>
    <t>Подпрограмма 4. "Обеспечение реализации муниципальной программы "Обеспечение доступным и комфортным жильём населения города Благовещенска на 2015-2020 годы" и прочие расходы"</t>
  </si>
  <si>
    <t>(тыс.руб.)</t>
  </si>
  <si>
    <t>2.  Муниципальная программа "Развитие транспортной системы города Благовещенска на 2015-2020 годы"</t>
  </si>
  <si>
    <t>Подпрограмма 1. "Осуществление дорожной деятельности в отношении автомобильных дорог общего пользования местного значения"</t>
  </si>
  <si>
    <t>Подпрограмма 2. "Развитие пассажирского транспорта в городе Благовещенске"</t>
  </si>
  <si>
    <t>3. 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</si>
  <si>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1. "Повышение качества и надежности жилищно-коммунального обслуживания населения, обеспечение доступности коммунальных услуг"</t>
  </si>
  <si>
    <t>Подпрограмма 2. "Энергосбережение и повышение энергетической эффективности в городе Благовещенске"</t>
  </si>
  <si>
    <t>Подпрограмма 3. "Капитальный ремонт жилищного фонда города Благовещенска"</t>
  </si>
  <si>
    <t>Подпрограмма 4. "Благоустройство территории города Благовещенска"</t>
  </si>
  <si>
    <t>Подпрограмма 5. "Обеспечение реализации муниципальной программы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годы""</t>
  </si>
  <si>
    <t>Подпрограмма 1. "Развитие дошкольного, общего и дополнительного образования детей"</t>
  </si>
  <si>
    <t>Подпрограмма 2.  "Развитие системы защиты прав детей"</t>
  </si>
  <si>
    <t>Подпрограмма 3. "Обеспечение реализации муниципальной программы "Развитие образования города Благовещенска на 2015-2020 годы" и прочие мероприятия в области образования"</t>
  </si>
  <si>
    <t>Подпрограмма 1. "Историко-культурное наследие"</t>
  </si>
  <si>
    <t>Подпрограмма 2. "Дополнительное образование детей в сфере культуры"</t>
  </si>
  <si>
    <t>Подпрограмма 3. "Библиотечное обслуживание"</t>
  </si>
  <si>
    <t>Подпрограмма 4. "Народное творчество и культурно досуговая деятельность"</t>
  </si>
  <si>
    <t>Подпрограмма 5. "Обеспечение реализации муниципальной программы "Развитие и сохранение культуры в городе Благовещенске на 2015-2020 годы" и прочие расходы в сфере культуры</t>
  </si>
  <si>
    <t>Основное мероприятие 1. "Организация деятельности муниципальных учреждений в сфере физической культуры и спорта"</t>
  </si>
  <si>
    <t>Основное мероприятие 2. "Развитие инфраструктуры и материально-технической базы для занятия физической культурой и спортом"</t>
  </si>
  <si>
    <t>Основное мероприятие 3. "Развитие и поддержка физической культуры и спорта на территории городского округа"</t>
  </si>
  <si>
    <t>Основное мероприятие 1. "Реализация мер в области муниципальной молодежной политики"</t>
  </si>
  <si>
    <t>Основное мероприятие 1. "Организация деятельности по работе с молодежью на территории городского округа"</t>
  </si>
  <si>
    <t>Подпрограмма 1. "Профилактика нарушений общественного порядка, терроризма и экстремизма"</t>
  </si>
  <si>
    <t>Подпрограмма 2. "Обеспечение безопасности людей на водных объектах, охраны их жизни и здоровья на территории города Благовещенска"</t>
  </si>
  <si>
    <t>Подпрограмма 3."Обеспечение первичных мер пожарной безопасности на территории города Благовещенска"</t>
  </si>
  <si>
    <t>Подпрограмма 4. "Охрана окружающей среды и обеспечение экологической безопасности населения города Благовещенска"</t>
  </si>
  <si>
    <t>Подпрограмма 5. "Обеспечение реализации муниципальной программы "Обеспечение безопасности жизнедеятельности населения и территории города Благовещенска на 2015 - 2020 годы"</t>
  </si>
  <si>
    <t>4. Муниципальная программа "Развитие образования города Благовещенска на 2015-2020 годы"</t>
  </si>
  <si>
    <t>5. Муниципальная программа "Развитие и сохранение культуры в городе Благовещенске на 2015-2020 годы"</t>
  </si>
  <si>
    <t>6. Муниципальная программа "Развитие физической культуры и спорта в городе Благовещенске на 2015-2020 годы"</t>
  </si>
  <si>
    <t>7. Муниципальная программа "Развитие потенциала молодежи города Благовещенска на 2015-2020 годы"</t>
  </si>
  <si>
    <t>9. Муниципальная программа "Экономическое развитие города Благовещенска на 2015-2020 годы"</t>
  </si>
  <si>
    <t>Подпрограмма 1. "Развитие туризма в городе Благовещенске"</t>
  </si>
  <si>
    <t>Подпрограмма 2. "Развитие малого и среднего предпринимательства"</t>
  </si>
  <si>
    <t>10. Муниципальная программа "Развитие информационного общества города Благовещенска на 2015-2020 годы"</t>
  </si>
  <si>
    <t>Основное мероприятие 1. "Организация предоставления государственных и муниципальных услуг"</t>
  </si>
  <si>
    <t>Основное мероприятие 2. "Развитие муниципальных средств массовой информации"</t>
  </si>
  <si>
    <t>Основное мероприятие 1. "Обеспечение мероприятия по землеустройству и землепользованию"</t>
  </si>
  <si>
    <t>Основное мероприятие 2. "Обеспечение мероприятий по градостроительной деятельности"</t>
  </si>
  <si>
    <t>Основное мероприятие 3.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</si>
  <si>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11. 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</si>
  <si>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8. Муниципальная программа "Обеспечение безопасности жизнедеятельности населения и территории города Благовещенска на 2015-2020 годы"</t>
  </si>
  <si>
    <t xml:space="preserve">Итого </t>
  </si>
  <si>
    <t>Сведения о фактически произведенных расходах на реализацию муниципальных программ в сравнении с первоначально утвержденными решением о бюджете значениями и с уточненными значениями с учетом внесенных изменений за 2017 год</t>
  </si>
  <si>
    <t>Уточненный план (по состоянию на 31.12.2017)</t>
  </si>
  <si>
    <t>Исполнено за 2017 год</t>
  </si>
  <si>
    <t>В течение 2017 года Фондом содействия реформированию ЖКХ были доведены лимиты в сумме 644 834,4 тыс.руб. Остаток денежных средств в сумме 61 448,1 тыс.руб. планируется использовать в 2018 году в рамках данной подпрограммы</t>
  </si>
  <si>
    <t xml:space="preserve">Первоначальный плановый показатель был рассчитан с учетом ежемесячных социальных выплат по погашению суммы остатка основного долга по кредитам 6 работникам муниципальных организаций. За счет экономии денежных средств, сложившейся по другим подпрограммам Программы, в октябре 2017 года 1 работник муниципальной организации получил единовременную социальную выплату .        </t>
  </si>
  <si>
    <t>Дополнительно выделены средства федерального и областного бюджетов</t>
  </si>
  <si>
    <t xml:space="preserve">В связи с увеличением штатной численности МУ "БГАЖЦ" с 01 мая 2017 года по решению Благовещенской городской Думы выделены средства на оплату труда </t>
  </si>
  <si>
    <t>Увеличение объемов предоставленных услуг в течение года; вступление в программу  Российской Федерации "Доступная среда" на 2011-2020 годы (софинансирование с федер.ср.) поставка и установка систем электронные информаторы на автобусы,  осуществляющие пассажирские перевозки по маршрутам  регулярного сообщения г.Благовещенска</t>
  </si>
  <si>
    <t xml:space="preserve">В связи с нарушением подрядчиком сроков исполнения контракта на организацию проведения конкурсов по отбору управляющих организаций к оплате не были предъявлены документы </t>
  </si>
  <si>
    <t xml:space="preserve">По результатам проведенной работы по уточнению площади муниципального жилищного фонда (проведена сверка представленных Фондом капитального ремонта списков с реестром муниципальной собственности, направлены запросы по уточнению государственной регистрации права собственности по приватизированным жилым помещениям в органах Россреестра), дополнительно выделены средства  на уплату взносов на капитальный ремонт </t>
  </si>
  <si>
    <t xml:space="preserve">Бюджетные ассигнования уменьшены по результатам выполнения кадастровых работ по изготовлению технических планов в отношении 103 бесхозяйных объектов инженерной инфраструктуры и с учетом фактической потребности </t>
  </si>
  <si>
    <t>С увеличением  количества  детей, родителям которых  предоставляется частичная оплата  стоимости  путевки в организации отдыха и оздоровления детей в каникулярное время, увеличены  ассигнования из средств областного бюджета</t>
  </si>
  <si>
    <t>Оптимизация расходов и востребованность субъектами малого бизнеса определенного вида субсидии</t>
  </si>
  <si>
    <t>Выделены доп. ассигнования  на увеличение муниципального задания на 2017 год</t>
  </si>
  <si>
    <t>оптимизация расходов и перераспределение на субсидию для выполнения муниципального задания на осуществление издательской деятельности</t>
  </si>
  <si>
    <t xml:space="preserve">Уменьшение расходов по оплате членских взносов в ассоциацию строителей в связи с добровольным выходом учреждения  из членов ассоциации  с 01.07.2017 . 
В связи с переносом регистрации  инженерных сетей по объекту "Реконструкция канализационного коллектора от Северного жилого района до очистных сооружений канализации, г.Благовещенск, Амурская область 4-я очередь" на 2018 .г произведено сокращение бюджетных ассигнований.  Уменьшение раходов по оплате горюче-смазочных материалов  в связи со сложившейся экономией.                                                 </t>
  </si>
  <si>
    <t>Муниципальная программа "Формирование современной городской среды на территории города Благовещенска на 2017 год"</t>
  </si>
  <si>
    <t>Дополнительно выделены бюджетные ассигнования на подготовку к купальному сезону</t>
  </si>
  <si>
    <t>Уменьшение бюджетных ассигнований за счет конкурсных процедур на закупку товаров, работ и услуг, по налогу на имущество за счет списания основных средств</t>
  </si>
  <si>
    <t xml:space="preserve">Уменьшение бюджетных ассигнований до  уровня факттчески  выполненных работ по строительству объекта «Берегоукрепление и реконструкция набережной р. Амур, г.Благовещенск» </t>
  </si>
  <si>
    <t xml:space="preserve">Дополнительно выделены бюджетные ассигнования на строительство объекта «Реконструкция канализационного коллектора от Северного жилого района до очистных сооружений канализации, г. Благовещенск, Амурская область 4-я очередь». Работы выполнены в полном объеме, но до конца года не оплачены в связи с отсутствием средств. </t>
  </si>
  <si>
    <t>Выделение дополнительных средств на возмещение затрат, связанных с выполнением заказа по содержанию озелененных территорий города, с выполнением заказа по уборке с территорий общего пользования случайного мусора и несанкционированных свалок</t>
  </si>
  <si>
    <t>Уменьшены ассигнования, запланированные в виде резерва на непредвиденные работы при выполнении ремонтных работ по восстановлению кровли и капитальному ремонту чердачного перекрытия объекта историко-культурного наследия, расположенного по ул. Лазо, 41, а также в связи с исключением стоимости НДС из проектно-сметной документации</t>
  </si>
  <si>
    <t>Выделены дополнительные средства на изготовление и установку забора на территории «МБУДО «ЦДШИ», на выполнение майских Указов Президента РФ,  на содержание выставочного зала, переданного в оперативное управление , на поездку Образцового художественного коллектива Министерства образования и науки РФ академического хора «ДЕТСТВО» в город Цвана (ЮАР) на 10-е Всемирные хоровые Игры</t>
  </si>
  <si>
    <t xml:space="preserve">Выделены дополнительные средства на  выполнение майских Указов Президента РФ, на устранение предписаний пожарной безопасности, на мероприятия государственной программы Российской Федерации «Доступная среда»: на софинансирование расходов из областного, федерального бюджета , на приобретение мобильного гусеничного лестничного подъемника в МБУК "МИБС"  </t>
  </si>
  <si>
    <t xml:space="preserve">Выделены дополнительные средства на выполнение выполнение майских Указов Президента РФ, на оплату коммунальныхуслуг ТЦ Харбин,на оплату налогов (имущественного и земельного) лагеря Гагарина, переданного в оперативное управление МАУК "ОКЦ" , на содержание имущество здания начальной школы с.Садовое, пераданного в оперативное управление МБУК "ГДК", на проведение мероприятий, посвященных встрече Нового года </t>
  </si>
  <si>
    <t xml:space="preserve">Выделены дополнительные асредства на содержание технического персонала, переданного из МАУК "ОКЦ"  и персонала, обслуживающего здание начальной школы с.Садовое 
</t>
  </si>
  <si>
    <t>Выделены дополнительные ассигнования на благоустройство городских спортивных площадок (хоккейные коробки, спортивные площадки для игровых видов спорта)  и на проведения спортивных мероприятий с населением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</si>
</sst>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_р_._-;\-* #,##0.0_р_._-;_-* &quot;-&quot;?_р_._-;_-@_-"/>
  </numFmts>
  <fonts count="12"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5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wrapText="1"/>
    </xf>
    <xf numFmtId="4" fontId="3" fillId="0" borderId="1" xfId="1" applyNumberFormat="1" applyFont="1" applyBorder="1" applyAlignment="1" applyProtection="1">
      <alignment horizontal="right" vertical="center" wrapText="1"/>
    </xf>
    <xf numFmtId="0" fontId="4" fillId="0" borderId="0" xfId="0" applyFont="1"/>
    <xf numFmtId="164" fontId="7" fillId="0" borderId="1" xfId="2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8" fillId="0" borderId="1" xfId="2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43" fontId="2" fillId="0" borderId="0" xfId="2" applyFont="1" applyBorder="1" applyAlignment="1">
      <alignment horizontal="center" vertical="center" wrapText="1"/>
    </xf>
    <xf numFmtId="43" fontId="2" fillId="0" borderId="0" xfId="2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vertical="distributed" wrapText="1"/>
    </xf>
    <xf numFmtId="164" fontId="8" fillId="0" borderId="1" xfId="0" applyNumberFormat="1" applyFont="1" applyBorder="1" applyAlignment="1">
      <alignment horizontal="center" vertical="center" wrapText="1"/>
    </xf>
    <xf numFmtId="43" fontId="4" fillId="0" borderId="0" xfId="2" applyFont="1" applyBorder="1" applyAlignment="1">
      <alignment horizontal="center" vertical="center" wrapText="1"/>
    </xf>
    <xf numFmtId="43" fontId="4" fillId="0" borderId="0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11" fillId="0" borderId="1" xfId="1" applyNumberFormat="1" applyFont="1" applyBorder="1" applyAlignment="1" applyProtection="1">
      <alignment horizontal="right" vertical="center" wrapText="1"/>
    </xf>
    <xf numFmtId="165" fontId="7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52"/>
  <sheetViews>
    <sheetView tabSelected="1" zoomScale="80" zoomScaleNormal="80" workbookViewId="0">
      <selection activeCell="G50" sqref="G50:G52"/>
    </sheetView>
  </sheetViews>
  <sheetFormatPr defaultRowHeight="15.75"/>
  <cols>
    <col min="1" max="1" width="44.75" customWidth="1"/>
    <col min="2" max="3" width="15.5" customWidth="1"/>
    <col min="4" max="4" width="16" customWidth="1"/>
    <col min="5" max="5" width="16.125" customWidth="1"/>
    <col min="6" max="6" width="14.375" customWidth="1"/>
    <col min="7" max="7" width="57.875" customWidth="1"/>
    <col min="8" max="8" width="14.25" hidden="1" customWidth="1"/>
    <col min="9" max="9" width="13.25" customWidth="1"/>
    <col min="10" max="10" width="14.5" customWidth="1"/>
    <col min="11" max="11" width="15.375" customWidth="1"/>
    <col min="12" max="12" width="15.5" customWidth="1"/>
  </cols>
  <sheetData>
    <row r="1" spans="1:13">
      <c r="G1" s="8"/>
    </row>
    <row r="2" spans="1:13" ht="44.25" customHeight="1">
      <c r="A2" s="39" t="s">
        <v>55</v>
      </c>
      <c r="B2" s="39"/>
      <c r="C2" s="39"/>
      <c r="D2" s="39"/>
      <c r="E2" s="39"/>
      <c r="F2" s="39"/>
      <c r="G2" s="39"/>
      <c r="H2" s="9"/>
      <c r="I2" s="9"/>
      <c r="J2" s="9"/>
      <c r="K2" s="9"/>
      <c r="L2" s="1"/>
      <c r="M2" s="1"/>
    </row>
    <row r="3" spans="1:13" ht="18.75">
      <c r="A3" s="1"/>
      <c r="B3" s="1"/>
      <c r="C3" s="1"/>
      <c r="D3" s="1"/>
      <c r="E3" s="1"/>
      <c r="F3" s="1"/>
      <c r="G3" s="10" t="s">
        <v>11</v>
      </c>
      <c r="H3" s="1"/>
      <c r="I3" s="1"/>
      <c r="J3" s="1"/>
      <c r="K3" s="1"/>
      <c r="L3" s="1"/>
      <c r="M3" s="1"/>
    </row>
    <row r="4" spans="1:13" ht="39.75" customHeight="1">
      <c r="A4" s="40" t="s">
        <v>0</v>
      </c>
      <c r="B4" s="41" t="s">
        <v>1</v>
      </c>
      <c r="C4" s="41" t="s">
        <v>56</v>
      </c>
      <c r="D4" s="41" t="s">
        <v>57</v>
      </c>
      <c r="E4" s="41" t="s">
        <v>2</v>
      </c>
      <c r="F4" s="41"/>
      <c r="G4" s="40" t="s">
        <v>3</v>
      </c>
      <c r="H4" s="11"/>
      <c r="I4" s="11"/>
      <c r="J4" s="11"/>
      <c r="K4" s="11"/>
      <c r="L4" s="11"/>
      <c r="M4" s="1"/>
    </row>
    <row r="5" spans="1:13" ht="56.25" customHeight="1">
      <c r="A5" s="40"/>
      <c r="B5" s="41"/>
      <c r="C5" s="41"/>
      <c r="D5" s="41"/>
      <c r="E5" s="21" t="s">
        <v>4</v>
      </c>
      <c r="F5" s="21" t="s">
        <v>5</v>
      </c>
      <c r="G5" s="40"/>
      <c r="H5" s="12"/>
      <c r="I5" s="12"/>
      <c r="J5" s="12"/>
      <c r="K5" s="12"/>
      <c r="L5" s="12"/>
      <c r="M5" s="1"/>
    </row>
    <row r="6" spans="1:13" ht="93.75">
      <c r="A6" s="23" t="s">
        <v>6</v>
      </c>
      <c r="B6" s="17">
        <f>B7+B8+B9+B10</f>
        <v>40806.899999999994</v>
      </c>
      <c r="C6" s="17">
        <f>C7+C8+C9+C10</f>
        <v>1054597.6000000001</v>
      </c>
      <c r="D6" s="17">
        <f>D7+D8+D9+D10</f>
        <v>717304.9</v>
      </c>
      <c r="E6" s="17">
        <f>D6-B6</f>
        <v>676498</v>
      </c>
      <c r="F6" s="6">
        <f>D6/B6*100</f>
        <v>1757.8029695958285</v>
      </c>
      <c r="G6" s="20"/>
      <c r="H6" s="13">
        <f>100-F6</f>
        <v>-1657.8029695958285</v>
      </c>
      <c r="I6" s="13"/>
      <c r="J6" s="13"/>
      <c r="K6" s="13"/>
      <c r="L6" s="13"/>
      <c r="M6" s="1"/>
    </row>
    <row r="7" spans="1:13" ht="63">
      <c r="A7" s="24" t="s">
        <v>7</v>
      </c>
      <c r="B7" s="5">
        <v>20759.599999999999</v>
      </c>
      <c r="C7" s="5">
        <v>1027681.9</v>
      </c>
      <c r="D7" s="5">
        <v>690630.9</v>
      </c>
      <c r="E7" s="6">
        <f>D7-B7</f>
        <v>669871.30000000005</v>
      </c>
      <c r="F7" s="6">
        <f t="shared" ref="F7:F54" si="0">D7/B7*100</f>
        <v>3326.8025395479681</v>
      </c>
      <c r="G7" s="25" t="s">
        <v>58</v>
      </c>
      <c r="H7" s="13">
        <f t="shared" ref="H7:H54" si="1">100-F7</f>
        <v>-3226.8025395479681</v>
      </c>
      <c r="I7" s="13"/>
      <c r="J7" s="13"/>
      <c r="K7" s="13"/>
      <c r="L7" s="13"/>
      <c r="M7" s="1"/>
    </row>
    <row r="8" spans="1:13" ht="110.25">
      <c r="A8" s="24" t="s">
        <v>8</v>
      </c>
      <c r="B8" s="5">
        <v>241.3</v>
      </c>
      <c r="C8" s="5">
        <v>442.7</v>
      </c>
      <c r="D8" s="5">
        <v>437.6</v>
      </c>
      <c r="E8" s="6">
        <f t="shared" ref="E8:E53" si="2">D8-B8</f>
        <v>196.3</v>
      </c>
      <c r="F8" s="6">
        <f t="shared" si="0"/>
        <v>181.35101533360961</v>
      </c>
      <c r="G8" s="25" t="s">
        <v>59</v>
      </c>
      <c r="H8" s="13">
        <f t="shared" si="1"/>
        <v>-81.35101533360961</v>
      </c>
      <c r="I8" s="13"/>
      <c r="J8" s="13"/>
      <c r="K8" s="13"/>
      <c r="L8" s="13"/>
      <c r="M8" s="1"/>
    </row>
    <row r="9" spans="1:13" ht="37.5">
      <c r="A9" s="24" t="s">
        <v>9</v>
      </c>
      <c r="B9" s="5">
        <v>940.1</v>
      </c>
      <c r="C9" s="5">
        <v>4588.8999999999996</v>
      </c>
      <c r="D9" s="5">
        <v>4588.8999999999996</v>
      </c>
      <c r="E9" s="6">
        <f t="shared" si="2"/>
        <v>3648.7999999999997</v>
      </c>
      <c r="F9" s="6">
        <f t="shared" si="0"/>
        <v>488.12892245505788</v>
      </c>
      <c r="G9" s="30" t="s">
        <v>60</v>
      </c>
      <c r="H9" s="13">
        <f t="shared" si="1"/>
        <v>-388.12892245505788</v>
      </c>
      <c r="I9" s="13"/>
      <c r="J9" s="13"/>
      <c r="K9" s="13"/>
      <c r="L9" s="13"/>
      <c r="M9" s="1"/>
    </row>
    <row r="10" spans="1:13" ht="93.75">
      <c r="A10" s="24" t="s">
        <v>10</v>
      </c>
      <c r="B10" s="5">
        <v>18865.900000000001</v>
      </c>
      <c r="C10" s="5">
        <v>21884.1</v>
      </c>
      <c r="D10" s="5">
        <v>21647.5</v>
      </c>
      <c r="E10" s="6">
        <f t="shared" si="2"/>
        <v>2781.5999999999985</v>
      </c>
      <c r="F10" s="6">
        <f t="shared" si="0"/>
        <v>114.74406203785665</v>
      </c>
      <c r="G10" s="30" t="s">
        <v>61</v>
      </c>
      <c r="H10" s="13">
        <f t="shared" si="1"/>
        <v>-14.744062037856651</v>
      </c>
      <c r="I10" s="13"/>
      <c r="J10" s="13"/>
      <c r="K10" s="13"/>
      <c r="L10" s="13"/>
      <c r="M10" s="1"/>
    </row>
    <row r="11" spans="1:13" ht="75">
      <c r="A11" s="23" t="s">
        <v>12</v>
      </c>
      <c r="B11" s="17">
        <f>SUM(B12:B13)</f>
        <v>353176.1</v>
      </c>
      <c r="C11" s="17">
        <f t="shared" ref="C11:D11" si="3">SUM(C12:C13)</f>
        <v>787661.29999999993</v>
      </c>
      <c r="D11" s="17">
        <f t="shared" si="3"/>
        <v>780017</v>
      </c>
      <c r="E11" s="17">
        <f>D11-B11</f>
        <v>426840.9</v>
      </c>
      <c r="F11" s="6">
        <f t="shared" si="0"/>
        <v>220.85781002734896</v>
      </c>
      <c r="G11" s="21"/>
      <c r="H11" s="13">
        <f t="shared" si="1"/>
        <v>-120.85781002734896</v>
      </c>
      <c r="I11" s="13"/>
      <c r="J11" s="13"/>
      <c r="K11" s="13"/>
      <c r="L11" s="13"/>
      <c r="M11" s="1"/>
    </row>
    <row r="12" spans="1:13" ht="88.5" customHeight="1">
      <c r="A12" s="24" t="s">
        <v>13</v>
      </c>
      <c r="B12" s="5">
        <v>45720</v>
      </c>
      <c r="C12" s="5">
        <v>711501.1</v>
      </c>
      <c r="D12" s="5">
        <v>706893.9</v>
      </c>
      <c r="E12" s="5">
        <f>D12-B12</f>
        <v>661173.9</v>
      </c>
      <c r="F12" s="6">
        <f t="shared" si="0"/>
        <v>1546.1371391076116</v>
      </c>
      <c r="G12" s="34" t="s">
        <v>62</v>
      </c>
      <c r="H12" s="13">
        <f t="shared" si="1"/>
        <v>-1446.1371391076116</v>
      </c>
      <c r="I12" s="13"/>
      <c r="J12" s="13"/>
      <c r="K12" s="13"/>
      <c r="L12" s="13"/>
      <c r="M12" s="1"/>
    </row>
    <row r="13" spans="1:13" ht="56.25">
      <c r="A13" s="24" t="s">
        <v>14</v>
      </c>
      <c r="B13" s="5">
        <v>307456.09999999998</v>
      </c>
      <c r="C13" s="5">
        <v>76160.2</v>
      </c>
      <c r="D13" s="5">
        <v>73123.100000000006</v>
      </c>
      <c r="E13" s="5">
        <f t="shared" si="2"/>
        <v>-234332.99999999997</v>
      </c>
      <c r="F13" s="6">
        <f t="shared" si="0"/>
        <v>23.783265318203156</v>
      </c>
      <c r="G13" s="35"/>
      <c r="H13" s="13">
        <f t="shared" si="1"/>
        <v>76.216734681796851</v>
      </c>
      <c r="I13" s="13"/>
      <c r="J13" s="13"/>
      <c r="K13" s="13"/>
      <c r="L13" s="13"/>
      <c r="M13" s="1"/>
    </row>
    <row r="14" spans="1:13" ht="131.25">
      <c r="A14" s="23" t="s">
        <v>15</v>
      </c>
      <c r="B14" s="7">
        <f>B16+B17+B15+B18+B19</f>
        <v>291052.59999999998</v>
      </c>
      <c r="C14" s="7">
        <f t="shared" ref="C14:D14" si="4">C16+C17+C15+C18+C19</f>
        <v>382341.89999999997</v>
      </c>
      <c r="D14" s="7">
        <f t="shared" si="4"/>
        <v>378076.1</v>
      </c>
      <c r="E14" s="17">
        <f t="shared" si="2"/>
        <v>87023.5</v>
      </c>
      <c r="F14" s="6">
        <f t="shared" si="0"/>
        <v>129.89957828928519</v>
      </c>
      <c r="G14" s="20"/>
      <c r="H14" s="13">
        <f t="shared" si="1"/>
        <v>-29.899578289285188</v>
      </c>
      <c r="I14" s="13"/>
      <c r="J14" s="13"/>
      <c r="K14" s="13"/>
      <c r="L14" s="13"/>
      <c r="M14" s="1"/>
    </row>
    <row r="15" spans="1:13" ht="75">
      <c r="A15" s="24" t="s">
        <v>16</v>
      </c>
      <c r="B15" s="5">
        <v>27825</v>
      </c>
      <c r="C15" s="5">
        <v>71967.600000000006</v>
      </c>
      <c r="D15" s="5">
        <v>71097.899999999994</v>
      </c>
      <c r="E15" s="5">
        <f t="shared" si="2"/>
        <v>43272.899999999994</v>
      </c>
      <c r="F15" s="6">
        <f t="shared" si="0"/>
        <v>255.51805929919135</v>
      </c>
      <c r="G15" s="30" t="s">
        <v>63</v>
      </c>
      <c r="H15" s="13">
        <f t="shared" si="1"/>
        <v>-155.51805929919135</v>
      </c>
      <c r="I15" s="13"/>
      <c r="J15" s="13"/>
      <c r="K15" s="13"/>
      <c r="L15" s="13"/>
      <c r="M15" s="1"/>
    </row>
    <row r="16" spans="1:13" ht="79.5" customHeight="1">
      <c r="A16" s="24" t="s">
        <v>17</v>
      </c>
      <c r="B16" s="5">
        <v>582.4</v>
      </c>
      <c r="C16" s="5">
        <v>449.2</v>
      </c>
      <c r="D16" s="5">
        <v>449.2</v>
      </c>
      <c r="E16" s="5">
        <f t="shared" si="2"/>
        <v>-133.19999999999999</v>
      </c>
      <c r="F16" s="6">
        <f t="shared" si="0"/>
        <v>77.129120879120876</v>
      </c>
      <c r="G16" s="30" t="s">
        <v>65</v>
      </c>
      <c r="H16" s="13">
        <f t="shared" si="1"/>
        <v>22.870879120879124</v>
      </c>
      <c r="I16" s="14"/>
      <c r="J16" s="13"/>
      <c r="K16" s="13"/>
      <c r="L16" s="13"/>
      <c r="M16" s="1"/>
    </row>
    <row r="17" spans="1:13" ht="146.25" customHeight="1">
      <c r="A17" s="24" t="s">
        <v>18</v>
      </c>
      <c r="B17" s="5">
        <v>15203.7</v>
      </c>
      <c r="C17" s="5">
        <v>19594</v>
      </c>
      <c r="D17" s="5">
        <v>18807.8</v>
      </c>
      <c r="E17" s="5">
        <f t="shared" si="2"/>
        <v>3604.0999999999985</v>
      </c>
      <c r="F17" s="6">
        <f t="shared" si="0"/>
        <v>123.70541381374269</v>
      </c>
      <c r="G17" s="25" t="s">
        <v>64</v>
      </c>
      <c r="H17" s="13">
        <f t="shared" si="1"/>
        <v>-23.705413813742695</v>
      </c>
      <c r="I17" s="14"/>
      <c r="J17" s="13"/>
      <c r="K17" s="13"/>
      <c r="L17" s="13"/>
      <c r="M17" s="1"/>
    </row>
    <row r="18" spans="1:13" ht="87.75" customHeight="1">
      <c r="A18" s="24" t="s">
        <v>19</v>
      </c>
      <c r="B18" s="5">
        <v>215226.3</v>
      </c>
      <c r="C18" s="5">
        <v>257795</v>
      </c>
      <c r="D18" s="5">
        <v>255332.6</v>
      </c>
      <c r="E18" s="5">
        <f t="shared" si="2"/>
        <v>40106.300000000017</v>
      </c>
      <c r="F18" s="6">
        <f t="shared" si="0"/>
        <v>118.63447915054992</v>
      </c>
      <c r="G18" s="25" t="s">
        <v>76</v>
      </c>
      <c r="H18" s="13">
        <f t="shared" si="1"/>
        <v>-18.634479150549922</v>
      </c>
      <c r="I18" s="14"/>
      <c r="J18" s="13"/>
      <c r="K18" s="13"/>
      <c r="L18" s="13"/>
      <c r="M18" s="1"/>
    </row>
    <row r="19" spans="1:13" ht="150">
      <c r="A19" s="24" t="s">
        <v>20</v>
      </c>
      <c r="B19" s="5">
        <v>32215.200000000001</v>
      </c>
      <c r="C19" s="5">
        <v>32536.1</v>
      </c>
      <c r="D19" s="5">
        <v>32388.6</v>
      </c>
      <c r="E19" s="5">
        <f t="shared" si="2"/>
        <v>173.39999999999782</v>
      </c>
      <c r="F19" s="6">
        <f t="shared" si="0"/>
        <v>100.53825523355432</v>
      </c>
      <c r="G19" s="25"/>
      <c r="H19" s="13"/>
      <c r="I19" s="14"/>
      <c r="J19" s="13"/>
      <c r="K19" s="13"/>
      <c r="L19" s="13"/>
      <c r="M19" s="1"/>
    </row>
    <row r="20" spans="1:13" s="4" customFormat="1" ht="56.25">
      <c r="A20" s="23" t="s">
        <v>39</v>
      </c>
      <c r="B20" s="17">
        <f>B21+B22+B23</f>
        <v>1976341</v>
      </c>
      <c r="C20" s="17">
        <f t="shared" ref="C20" si="5">C21+C22+C23</f>
        <v>2060056</v>
      </c>
      <c r="D20" s="17">
        <f t="shared" ref="D20" si="6">D21+D22+D23</f>
        <v>2055075.6</v>
      </c>
      <c r="E20" s="17">
        <f>D20-B20</f>
        <v>78734.600000000093</v>
      </c>
      <c r="F20" s="6">
        <f t="shared" si="0"/>
        <v>103.98385703681703</v>
      </c>
      <c r="G20" s="26"/>
      <c r="H20" s="13"/>
      <c r="I20" s="19"/>
      <c r="J20" s="18"/>
      <c r="K20" s="18"/>
      <c r="L20" s="18"/>
    </row>
    <row r="21" spans="1:13" ht="56.25">
      <c r="A21" s="24" t="s">
        <v>21</v>
      </c>
      <c r="B21" s="5">
        <v>1844207.3</v>
      </c>
      <c r="C21" s="5">
        <v>1916407.9</v>
      </c>
      <c r="D21" s="5">
        <v>1912131.5</v>
      </c>
      <c r="E21" s="5">
        <v>449.2</v>
      </c>
      <c r="F21" s="6">
        <f t="shared" si="0"/>
        <v>103.68311089539664</v>
      </c>
      <c r="G21" s="25"/>
      <c r="H21" s="13"/>
      <c r="I21" s="14"/>
      <c r="J21" s="13"/>
      <c r="K21" s="13"/>
      <c r="L21" s="13"/>
      <c r="M21" s="1"/>
    </row>
    <row r="22" spans="1:13" ht="63">
      <c r="A22" s="24" t="s">
        <v>22</v>
      </c>
      <c r="B22" s="5">
        <v>63422</v>
      </c>
      <c r="C22" s="5">
        <v>75088.100000000006</v>
      </c>
      <c r="D22" s="5">
        <v>74518.8</v>
      </c>
      <c r="E22" s="5">
        <v>18807.8</v>
      </c>
      <c r="F22" s="6">
        <f t="shared" si="0"/>
        <v>117.49676768313834</v>
      </c>
      <c r="G22" s="25" t="s">
        <v>66</v>
      </c>
      <c r="H22" s="13">
        <f t="shared" si="1"/>
        <v>-17.496767683138344</v>
      </c>
      <c r="I22" s="14"/>
      <c r="J22" s="13"/>
      <c r="K22" s="13"/>
      <c r="L22" s="13"/>
      <c r="M22" s="1"/>
    </row>
    <row r="23" spans="1:13" ht="112.5">
      <c r="A23" s="24" t="s">
        <v>23</v>
      </c>
      <c r="B23" s="5">
        <v>68711.7</v>
      </c>
      <c r="C23" s="5">
        <v>68560</v>
      </c>
      <c r="D23" s="5">
        <v>68425.3</v>
      </c>
      <c r="E23" s="5">
        <v>255332.6</v>
      </c>
      <c r="F23" s="6">
        <f t="shared" si="0"/>
        <v>99.583185978516042</v>
      </c>
      <c r="G23" s="25"/>
      <c r="H23" s="13"/>
      <c r="I23" s="14"/>
      <c r="J23" s="13"/>
      <c r="K23" s="13"/>
      <c r="L23" s="13"/>
      <c r="M23" s="1"/>
    </row>
    <row r="24" spans="1:13" ht="75">
      <c r="A24" s="23" t="s">
        <v>40</v>
      </c>
      <c r="B24" s="7">
        <f>SUM(B25:B29)</f>
        <v>230863.30000000002</v>
      </c>
      <c r="C24" s="7">
        <f>C25+C26+C27+C28+C29</f>
        <v>260981.3</v>
      </c>
      <c r="D24" s="7">
        <f t="shared" ref="D24:E24" si="7">D25+D26+D27+D28+D29</f>
        <v>260975.6</v>
      </c>
      <c r="E24" s="7">
        <f t="shared" si="7"/>
        <v>30112.299999999992</v>
      </c>
      <c r="F24" s="6">
        <f t="shared" si="0"/>
        <v>113.04334643055003</v>
      </c>
      <c r="G24" s="25"/>
      <c r="H24" s="13">
        <f t="shared" si="1"/>
        <v>-13.043346430550031</v>
      </c>
      <c r="I24" s="14"/>
      <c r="J24" s="13"/>
      <c r="K24" s="13"/>
      <c r="L24" s="13"/>
      <c r="M24" s="1"/>
    </row>
    <row r="25" spans="1:13" ht="103.5" customHeight="1">
      <c r="A25" s="24" t="s">
        <v>24</v>
      </c>
      <c r="B25" s="5">
        <v>21436.1</v>
      </c>
      <c r="C25" s="5">
        <v>18602.400000000001</v>
      </c>
      <c r="D25" s="5">
        <v>18602.400000000001</v>
      </c>
      <c r="E25" s="6">
        <f t="shared" si="2"/>
        <v>-2833.6999999999971</v>
      </c>
      <c r="F25" s="6">
        <f t="shared" si="0"/>
        <v>86.780711043520057</v>
      </c>
      <c r="G25" s="25" t="s">
        <v>77</v>
      </c>
      <c r="H25" s="13">
        <f t="shared" si="1"/>
        <v>13.219288956479943</v>
      </c>
      <c r="I25" s="14"/>
      <c r="J25" s="13"/>
      <c r="K25" s="13"/>
      <c r="L25" s="13"/>
      <c r="M25" s="1"/>
    </row>
    <row r="26" spans="1:13" ht="131.25" customHeight="1">
      <c r="A26" s="24" t="s">
        <v>25</v>
      </c>
      <c r="B26" s="5">
        <v>57414.9</v>
      </c>
      <c r="C26" s="5">
        <v>63440.6</v>
      </c>
      <c r="D26" s="5">
        <v>63440.6</v>
      </c>
      <c r="E26" s="6">
        <f t="shared" si="2"/>
        <v>6025.6999999999971</v>
      </c>
      <c r="F26" s="6">
        <f t="shared" si="0"/>
        <v>110.49501087696747</v>
      </c>
      <c r="G26" s="25" t="s">
        <v>78</v>
      </c>
      <c r="H26" s="13">
        <f t="shared" si="1"/>
        <v>-10.49501087696747</v>
      </c>
      <c r="I26" s="14"/>
      <c r="J26" s="13"/>
      <c r="K26" s="13"/>
      <c r="L26" s="13"/>
      <c r="M26" s="1"/>
    </row>
    <row r="27" spans="1:13" ht="115.5" customHeight="1">
      <c r="A27" s="24" t="s">
        <v>26</v>
      </c>
      <c r="B27" s="5">
        <v>26766.3</v>
      </c>
      <c r="C27" s="5">
        <v>34056.1</v>
      </c>
      <c r="D27" s="5">
        <v>34056</v>
      </c>
      <c r="E27" s="6">
        <f t="shared" si="2"/>
        <v>7289.7000000000007</v>
      </c>
      <c r="F27" s="6">
        <f t="shared" si="0"/>
        <v>127.23461965232401</v>
      </c>
      <c r="G27" s="25" t="s">
        <v>79</v>
      </c>
      <c r="H27" s="13">
        <f t="shared" si="1"/>
        <v>-27.234619652324014</v>
      </c>
      <c r="I27" s="14"/>
      <c r="J27" s="13"/>
      <c r="K27" s="13"/>
      <c r="L27" s="13"/>
      <c r="M27" s="1"/>
    </row>
    <row r="28" spans="1:13" ht="126">
      <c r="A28" s="24" t="s">
        <v>27</v>
      </c>
      <c r="B28" s="5">
        <v>104005.1</v>
      </c>
      <c r="C28" s="5">
        <v>121917.7</v>
      </c>
      <c r="D28" s="5">
        <v>121917.7</v>
      </c>
      <c r="E28" s="6">
        <f t="shared" si="2"/>
        <v>17912.599999999991</v>
      </c>
      <c r="F28" s="6">
        <f t="shared" si="0"/>
        <v>117.22280926608406</v>
      </c>
      <c r="G28" s="25" t="s">
        <v>80</v>
      </c>
      <c r="H28" s="13">
        <f t="shared" si="1"/>
        <v>-17.222809266084056</v>
      </c>
      <c r="I28" s="14"/>
      <c r="J28" s="13"/>
      <c r="K28" s="13"/>
      <c r="L28" s="13"/>
      <c r="M28" s="1"/>
    </row>
    <row r="29" spans="1:13" ht="112.5">
      <c r="A29" s="24" t="s">
        <v>28</v>
      </c>
      <c r="B29" s="5">
        <v>21240.9</v>
      </c>
      <c r="C29" s="5">
        <v>22964.5</v>
      </c>
      <c r="D29" s="5">
        <v>22958.9</v>
      </c>
      <c r="E29" s="6">
        <f t="shared" si="2"/>
        <v>1718</v>
      </c>
      <c r="F29" s="6">
        <f t="shared" si="0"/>
        <v>108.08816952200706</v>
      </c>
      <c r="G29" s="31" t="s">
        <v>81</v>
      </c>
      <c r="H29" s="13">
        <f t="shared" si="1"/>
        <v>-8.088169522007064</v>
      </c>
      <c r="I29" s="14"/>
      <c r="J29" s="13"/>
      <c r="K29" s="13"/>
      <c r="L29" s="13"/>
      <c r="M29" s="1"/>
    </row>
    <row r="30" spans="1:13" ht="75">
      <c r="A30" s="23" t="s">
        <v>41</v>
      </c>
      <c r="B30" s="17">
        <f>B31+B32+B33</f>
        <v>29110.100000000002</v>
      </c>
      <c r="C30" s="17">
        <f>C31+C32+C33</f>
        <v>31382.800000000003</v>
      </c>
      <c r="D30" s="17">
        <f>D31+D32+D33</f>
        <v>31382.600000000002</v>
      </c>
      <c r="E30" s="17">
        <f>E31+E32+E33</f>
        <v>2272.5</v>
      </c>
      <c r="F30" s="6">
        <f t="shared" si="0"/>
        <v>107.80656885410906</v>
      </c>
      <c r="G30" s="25"/>
      <c r="H30" s="13">
        <f t="shared" si="1"/>
        <v>-7.8065688541090594</v>
      </c>
      <c r="I30" s="14"/>
      <c r="J30" s="13"/>
      <c r="K30" s="13"/>
      <c r="L30" s="13"/>
      <c r="M30" s="1"/>
    </row>
    <row r="31" spans="1:13" ht="75">
      <c r="A31" s="24" t="s">
        <v>29</v>
      </c>
      <c r="B31" s="5">
        <v>19325.7</v>
      </c>
      <c r="C31" s="5">
        <v>19705.7</v>
      </c>
      <c r="D31" s="5">
        <v>19705.7</v>
      </c>
      <c r="E31" s="5">
        <f t="shared" si="2"/>
        <v>380</v>
      </c>
      <c r="F31" s="6">
        <f t="shared" si="0"/>
        <v>101.96629358833056</v>
      </c>
      <c r="G31" s="32"/>
      <c r="H31" s="13">
        <f t="shared" si="1"/>
        <v>-1.9662935883305579</v>
      </c>
      <c r="I31" s="14"/>
      <c r="J31" s="13"/>
      <c r="K31" s="13"/>
      <c r="L31" s="13"/>
      <c r="M31" s="1"/>
    </row>
    <row r="32" spans="1:13" ht="75">
      <c r="A32" s="24" t="s">
        <v>30</v>
      </c>
      <c r="B32" s="5">
        <v>310.39999999999998</v>
      </c>
      <c r="C32" s="5">
        <v>1415.4</v>
      </c>
      <c r="D32" s="5">
        <v>1415.4</v>
      </c>
      <c r="E32" s="5">
        <f t="shared" si="2"/>
        <v>1105</v>
      </c>
      <c r="F32" s="6">
        <f t="shared" si="0"/>
        <v>455.9922680412372</v>
      </c>
      <c r="G32" s="36" t="s">
        <v>82</v>
      </c>
      <c r="H32" s="13">
        <f t="shared" si="1"/>
        <v>-355.9922680412372</v>
      </c>
      <c r="I32" s="14"/>
      <c r="J32" s="13"/>
      <c r="K32" s="13"/>
      <c r="L32" s="13"/>
      <c r="M32" s="1"/>
    </row>
    <row r="33" spans="1:13" ht="75">
      <c r="A33" s="24" t="s">
        <v>31</v>
      </c>
      <c r="B33" s="5">
        <v>9474</v>
      </c>
      <c r="C33" s="5">
        <v>10261.700000000001</v>
      </c>
      <c r="D33" s="5">
        <v>10261.5</v>
      </c>
      <c r="E33" s="5">
        <f t="shared" si="2"/>
        <v>787.5</v>
      </c>
      <c r="F33" s="6">
        <f t="shared" si="0"/>
        <v>108.31222292590247</v>
      </c>
      <c r="G33" s="37"/>
      <c r="H33" s="13">
        <f t="shared" si="1"/>
        <v>-8.3122229259024749</v>
      </c>
      <c r="I33" s="14"/>
      <c r="J33" s="13"/>
      <c r="K33" s="13"/>
      <c r="L33" s="13"/>
      <c r="M33" s="1"/>
    </row>
    <row r="34" spans="1:13" ht="75">
      <c r="A34" s="23" t="s">
        <v>42</v>
      </c>
      <c r="B34" s="7">
        <f t="shared" ref="B34:D34" si="8">SUM(B35:B36)</f>
        <v>11391.800000000001</v>
      </c>
      <c r="C34" s="7">
        <f t="shared" si="8"/>
        <v>11391.800000000001</v>
      </c>
      <c r="D34" s="7">
        <f t="shared" si="8"/>
        <v>11391.800000000001</v>
      </c>
      <c r="E34" s="6">
        <f t="shared" si="2"/>
        <v>0</v>
      </c>
      <c r="F34" s="6">
        <f t="shared" si="0"/>
        <v>100</v>
      </c>
      <c r="G34" s="25"/>
      <c r="H34" s="13">
        <f t="shared" si="1"/>
        <v>0</v>
      </c>
      <c r="I34" s="14"/>
      <c r="J34" s="13"/>
      <c r="K34" s="13"/>
      <c r="L34" s="13"/>
      <c r="M34" s="1"/>
    </row>
    <row r="35" spans="1:13" ht="56.25">
      <c r="A35" s="24" t="s">
        <v>32</v>
      </c>
      <c r="B35" s="5">
        <v>1632.1</v>
      </c>
      <c r="C35" s="5">
        <v>1632.1</v>
      </c>
      <c r="D35" s="5">
        <v>1632.1</v>
      </c>
      <c r="E35" s="6">
        <f t="shared" si="2"/>
        <v>0</v>
      </c>
      <c r="F35" s="6">
        <f t="shared" si="0"/>
        <v>100</v>
      </c>
      <c r="G35" s="25"/>
      <c r="H35" s="13">
        <f t="shared" si="1"/>
        <v>0</v>
      </c>
      <c r="I35" s="14"/>
      <c r="J35" s="13"/>
      <c r="K35" s="13"/>
      <c r="L35" s="13"/>
      <c r="M35" s="1"/>
    </row>
    <row r="36" spans="1:13" ht="56.25">
      <c r="A36" s="24" t="s">
        <v>33</v>
      </c>
      <c r="B36" s="5">
        <v>9759.7000000000007</v>
      </c>
      <c r="C36" s="5">
        <v>9759.7000000000007</v>
      </c>
      <c r="D36" s="5">
        <v>9759.7000000000007</v>
      </c>
      <c r="E36" s="6">
        <f t="shared" si="2"/>
        <v>0</v>
      </c>
      <c r="F36" s="6">
        <f t="shared" si="0"/>
        <v>100</v>
      </c>
      <c r="G36" s="25"/>
      <c r="H36" s="13">
        <f t="shared" si="1"/>
        <v>0</v>
      </c>
      <c r="I36" s="14"/>
      <c r="J36" s="13"/>
      <c r="K36" s="13"/>
      <c r="L36" s="13"/>
      <c r="M36" s="1"/>
    </row>
    <row r="37" spans="1:13" ht="93.75">
      <c r="A37" s="23" t="s">
        <v>53</v>
      </c>
      <c r="B37" s="7">
        <f>SUM(B38:B42)</f>
        <v>137952.9</v>
      </c>
      <c r="C37" s="7">
        <f>SUM(C38:C42)</f>
        <v>123241.4</v>
      </c>
      <c r="D37" s="7">
        <f t="shared" ref="D37" si="9">SUM(D38:D42)</f>
        <v>122050.59999999999</v>
      </c>
      <c r="E37" s="6">
        <f>D37-B37</f>
        <v>-15902.300000000003</v>
      </c>
      <c r="F37" s="6">
        <f t="shared" si="0"/>
        <v>88.472659871593848</v>
      </c>
      <c r="G37" s="25"/>
      <c r="H37" s="13">
        <f t="shared" si="1"/>
        <v>11.527340128406152</v>
      </c>
      <c r="I37" s="14"/>
      <c r="J37" s="13"/>
      <c r="K37" s="13"/>
      <c r="L37" s="13"/>
      <c r="M37" s="1"/>
    </row>
    <row r="38" spans="1:13" ht="56.25">
      <c r="A38" s="24" t="s">
        <v>34</v>
      </c>
      <c r="B38" s="5">
        <v>44331.7</v>
      </c>
      <c r="C38" s="5">
        <v>44176.4</v>
      </c>
      <c r="D38" s="5">
        <v>44176.4</v>
      </c>
      <c r="E38" s="5">
        <f t="shared" si="2"/>
        <v>-155.29999999999563</v>
      </c>
      <c r="F38" s="6">
        <f t="shared" si="0"/>
        <v>99.649686341827632</v>
      </c>
      <c r="G38" s="25"/>
      <c r="H38" s="13">
        <f t="shared" si="1"/>
        <v>0.35031365817236804</v>
      </c>
      <c r="I38" s="14"/>
      <c r="J38" s="13"/>
      <c r="K38" s="13"/>
      <c r="L38" s="13"/>
      <c r="M38" s="1"/>
    </row>
    <row r="39" spans="1:13" ht="75">
      <c r="A39" s="24" t="s">
        <v>35</v>
      </c>
      <c r="B39" s="5">
        <v>2074.6</v>
      </c>
      <c r="C39" s="5">
        <v>2300.4</v>
      </c>
      <c r="D39" s="5">
        <v>2300.4</v>
      </c>
      <c r="E39" s="5">
        <f t="shared" si="2"/>
        <v>225.80000000000018</v>
      </c>
      <c r="F39" s="6">
        <f t="shared" si="0"/>
        <v>110.88402583630581</v>
      </c>
      <c r="G39" s="25" t="s">
        <v>72</v>
      </c>
      <c r="H39" s="13">
        <f t="shared" si="1"/>
        <v>-10.88402583630581</v>
      </c>
      <c r="I39" s="14"/>
      <c r="J39" s="13"/>
      <c r="K39" s="13"/>
      <c r="L39" s="13"/>
      <c r="M39" s="1"/>
    </row>
    <row r="40" spans="1:13" ht="56.25">
      <c r="A40" s="24" t="s">
        <v>36</v>
      </c>
      <c r="B40" s="5">
        <v>3249.1000000000004</v>
      </c>
      <c r="C40" s="5">
        <v>3274.1</v>
      </c>
      <c r="D40" s="5">
        <v>3274.1</v>
      </c>
      <c r="E40" s="5">
        <f t="shared" si="2"/>
        <v>24.999999999999545</v>
      </c>
      <c r="F40" s="6">
        <f t="shared" si="0"/>
        <v>100.76944384598812</v>
      </c>
      <c r="G40" s="25"/>
      <c r="H40" s="13">
        <f t="shared" si="1"/>
        <v>-0.76944384598812121</v>
      </c>
      <c r="I40" s="14"/>
      <c r="J40" s="13"/>
      <c r="K40" s="13"/>
      <c r="L40" s="13"/>
      <c r="M40" s="1"/>
    </row>
    <row r="41" spans="1:13" ht="75">
      <c r="A41" s="24" t="s">
        <v>37</v>
      </c>
      <c r="B41" s="5">
        <v>39772.5</v>
      </c>
      <c r="C41" s="5">
        <v>27459.8</v>
      </c>
      <c r="D41" s="5">
        <v>26298.5</v>
      </c>
      <c r="E41" s="5">
        <f t="shared" si="2"/>
        <v>-13474</v>
      </c>
      <c r="F41" s="6">
        <f t="shared" si="0"/>
        <v>66.122320698975429</v>
      </c>
      <c r="G41" s="25" t="s">
        <v>74</v>
      </c>
      <c r="H41" s="13">
        <f t="shared" si="1"/>
        <v>33.877679301024571</v>
      </c>
      <c r="I41" s="14"/>
      <c r="J41" s="13"/>
      <c r="K41" s="13"/>
      <c r="L41" s="13"/>
      <c r="M41" s="1"/>
    </row>
    <row r="42" spans="1:13" ht="112.5">
      <c r="A42" s="24" t="s">
        <v>38</v>
      </c>
      <c r="B42" s="5">
        <v>48525</v>
      </c>
      <c r="C42" s="5">
        <v>46030.7</v>
      </c>
      <c r="D42" s="5">
        <v>46001.2</v>
      </c>
      <c r="E42" s="5">
        <f t="shared" si="2"/>
        <v>-2523.8000000000029</v>
      </c>
      <c r="F42" s="6">
        <f t="shared" si="0"/>
        <v>94.798969603297266</v>
      </c>
      <c r="G42" s="25" t="s">
        <v>73</v>
      </c>
      <c r="H42" s="13">
        <f t="shared" si="1"/>
        <v>5.201030396702734</v>
      </c>
      <c r="I42" s="14"/>
      <c r="J42" s="13"/>
      <c r="K42" s="13"/>
      <c r="L42" s="13"/>
      <c r="M42" s="1"/>
    </row>
    <row r="43" spans="1:13" ht="56.25">
      <c r="A43" s="23" t="s">
        <v>43</v>
      </c>
      <c r="B43" s="7">
        <f>SUM(B44:B45)</f>
        <v>37196.300000000003</v>
      </c>
      <c r="C43" s="7">
        <f>SUM(C44:C45)</f>
        <v>70190.600000000006</v>
      </c>
      <c r="D43" s="7">
        <f t="shared" ref="D43" si="10">SUM(D44:D45)</f>
        <v>30190.6</v>
      </c>
      <c r="E43" s="6">
        <f t="shared" si="2"/>
        <v>-7005.7000000000044</v>
      </c>
      <c r="F43" s="6">
        <f t="shared" si="0"/>
        <v>81.165599804281598</v>
      </c>
      <c r="G43" s="25"/>
      <c r="H43" s="13">
        <f t="shared" si="1"/>
        <v>18.834400195718402</v>
      </c>
      <c r="I43" s="14"/>
      <c r="J43" s="13"/>
      <c r="K43" s="13"/>
      <c r="L43" s="13"/>
      <c r="M43" s="1"/>
    </row>
    <row r="44" spans="1:13" ht="94.5">
      <c r="A44" s="24" t="s">
        <v>44</v>
      </c>
      <c r="B44" s="5">
        <v>36397.4</v>
      </c>
      <c r="C44" s="5">
        <v>69618</v>
      </c>
      <c r="D44" s="5">
        <v>29618</v>
      </c>
      <c r="E44" s="6">
        <f t="shared" si="2"/>
        <v>-6779.4000000000015</v>
      </c>
      <c r="F44" s="6">
        <f t="shared" si="0"/>
        <v>81.373944292724204</v>
      </c>
      <c r="G44" s="25" t="s">
        <v>75</v>
      </c>
      <c r="H44" s="13">
        <f t="shared" si="1"/>
        <v>18.626055707275796</v>
      </c>
      <c r="I44" s="14"/>
      <c r="J44" s="13"/>
      <c r="K44" s="13"/>
      <c r="L44" s="13"/>
      <c r="M44" s="1"/>
    </row>
    <row r="45" spans="1:13" ht="37.5">
      <c r="A45" s="24" t="s">
        <v>45</v>
      </c>
      <c r="B45" s="5">
        <v>798.9</v>
      </c>
      <c r="C45" s="5">
        <v>572.6</v>
      </c>
      <c r="D45" s="5">
        <v>572.6</v>
      </c>
      <c r="E45" s="6">
        <f t="shared" si="2"/>
        <v>-226.29999999999995</v>
      </c>
      <c r="F45" s="6">
        <f t="shared" si="0"/>
        <v>71.673551132807617</v>
      </c>
      <c r="G45" s="25" t="s">
        <v>67</v>
      </c>
      <c r="H45" s="13">
        <f t="shared" si="1"/>
        <v>28.326448867192383</v>
      </c>
      <c r="I45" s="14"/>
      <c r="J45" s="13"/>
      <c r="K45" s="13"/>
      <c r="L45" s="13"/>
      <c r="M45" s="1"/>
    </row>
    <row r="46" spans="1:13" ht="75">
      <c r="A46" s="23" t="s">
        <v>46</v>
      </c>
      <c r="B46" s="7">
        <f>SUM(B47:B48)</f>
        <v>70703.899999999994</v>
      </c>
      <c r="C46" s="7">
        <f>SUM(C47:C48)</f>
        <v>73070.7</v>
      </c>
      <c r="D46" s="7">
        <f t="shared" ref="D46" si="11">SUM(D47:D48)</f>
        <v>73070.7</v>
      </c>
      <c r="E46" s="6">
        <f t="shared" si="2"/>
        <v>2366.8000000000029</v>
      </c>
      <c r="F46" s="6">
        <f t="shared" si="0"/>
        <v>103.34748153920788</v>
      </c>
      <c r="G46" s="20"/>
      <c r="H46" s="13">
        <f t="shared" si="1"/>
        <v>-3.3474815392078767</v>
      </c>
      <c r="I46" s="14"/>
      <c r="J46" s="13"/>
      <c r="K46" s="13"/>
      <c r="L46" s="13"/>
      <c r="M46" s="1"/>
    </row>
    <row r="47" spans="1:13" ht="56.25">
      <c r="A47" s="24" t="s">
        <v>47</v>
      </c>
      <c r="B47" s="5">
        <v>48087.9</v>
      </c>
      <c r="C47" s="5">
        <v>48087.9</v>
      </c>
      <c r="D47" s="5">
        <v>48087.9</v>
      </c>
      <c r="E47" s="5">
        <f t="shared" si="2"/>
        <v>0</v>
      </c>
      <c r="F47" s="6">
        <f t="shared" si="0"/>
        <v>100</v>
      </c>
      <c r="G47" s="33" t="s">
        <v>68</v>
      </c>
      <c r="H47" s="13">
        <f t="shared" si="1"/>
        <v>0</v>
      </c>
      <c r="I47" s="14"/>
      <c r="J47" s="13"/>
      <c r="K47" s="13"/>
      <c r="L47" s="13"/>
      <c r="M47" s="1"/>
    </row>
    <row r="48" spans="1:13" ht="56.25">
      <c r="A48" s="24" t="s">
        <v>48</v>
      </c>
      <c r="B48" s="5">
        <v>22616</v>
      </c>
      <c r="C48" s="5">
        <v>24982.799999999999</v>
      </c>
      <c r="D48" s="5">
        <v>24982.799999999999</v>
      </c>
      <c r="E48" s="5">
        <f t="shared" si="2"/>
        <v>2366.7999999999993</v>
      </c>
      <c r="F48" s="6">
        <f t="shared" si="0"/>
        <v>110.46515741068271</v>
      </c>
      <c r="G48" s="30" t="s">
        <v>69</v>
      </c>
      <c r="H48" s="13">
        <f t="shared" si="1"/>
        <v>-10.465157410682707</v>
      </c>
      <c r="I48" s="14"/>
      <c r="J48" s="13"/>
      <c r="K48" s="13"/>
      <c r="L48" s="13"/>
      <c r="M48" s="1"/>
    </row>
    <row r="49" spans="1:13" ht="117.75" customHeight="1">
      <c r="A49" s="23" t="s">
        <v>52</v>
      </c>
      <c r="B49" s="7">
        <f>SUM(B50:B52)</f>
        <v>79933.700100000002</v>
      </c>
      <c r="C49" s="7">
        <f>SUM(C50:C52)</f>
        <v>62712.899999999994</v>
      </c>
      <c r="D49" s="7">
        <f t="shared" ref="D49" si="12">SUM(D50:D52)</f>
        <v>62297</v>
      </c>
      <c r="E49" s="6">
        <f t="shared" si="2"/>
        <v>-17636.700100000002</v>
      </c>
      <c r="F49" s="6">
        <f t="shared" si="0"/>
        <v>77.935839229341525</v>
      </c>
      <c r="G49" s="2"/>
      <c r="H49" s="13">
        <f t="shared" si="1"/>
        <v>22.064160770658475</v>
      </c>
      <c r="I49" s="15"/>
      <c r="J49" s="15"/>
      <c r="K49" s="15"/>
      <c r="L49" s="15"/>
      <c r="M49" s="1"/>
    </row>
    <row r="50" spans="1:13" ht="64.5" customHeight="1">
      <c r="A50" s="24" t="s">
        <v>49</v>
      </c>
      <c r="B50" s="5">
        <v>1234.2001</v>
      </c>
      <c r="C50" s="5">
        <v>361.4</v>
      </c>
      <c r="D50" s="5">
        <v>348.7</v>
      </c>
      <c r="E50" s="6">
        <f t="shared" si="2"/>
        <v>-885.50009999999997</v>
      </c>
      <c r="F50" s="6">
        <f t="shared" si="0"/>
        <v>28.253117140405347</v>
      </c>
      <c r="G50" s="34" t="s">
        <v>70</v>
      </c>
      <c r="H50" s="13">
        <f t="shared" si="1"/>
        <v>71.746882859594649</v>
      </c>
      <c r="I50" s="16"/>
      <c r="J50" s="16"/>
      <c r="K50" s="16"/>
      <c r="L50" s="16"/>
      <c r="M50" s="1"/>
    </row>
    <row r="51" spans="1:13" ht="56.25">
      <c r="A51" s="24" t="s">
        <v>50</v>
      </c>
      <c r="B51" s="5">
        <v>8133.9</v>
      </c>
      <c r="C51" s="5">
        <v>2424.3000000000002</v>
      </c>
      <c r="D51" s="5">
        <v>2424.3000000000002</v>
      </c>
      <c r="E51" s="6">
        <f t="shared" si="2"/>
        <v>-5709.5999999999995</v>
      </c>
      <c r="F51" s="6">
        <f t="shared" si="0"/>
        <v>29.80489064286505</v>
      </c>
      <c r="G51" s="38"/>
      <c r="H51" s="13">
        <f t="shared" si="1"/>
        <v>70.195109357134953</v>
      </c>
      <c r="I51" s="15"/>
      <c r="J51" s="15"/>
      <c r="K51" s="15"/>
      <c r="L51" s="15"/>
      <c r="M51" s="1"/>
    </row>
    <row r="52" spans="1:13" ht="93.75">
      <c r="A52" s="24" t="s">
        <v>51</v>
      </c>
      <c r="B52" s="3">
        <v>70565.600000000006</v>
      </c>
      <c r="C52" s="3">
        <v>59927.199999999997</v>
      </c>
      <c r="D52" s="3">
        <v>59524</v>
      </c>
      <c r="E52" s="6">
        <f t="shared" si="2"/>
        <v>-11041.600000000006</v>
      </c>
      <c r="F52" s="6">
        <f t="shared" si="0"/>
        <v>84.352715770857174</v>
      </c>
      <c r="G52" s="35"/>
      <c r="H52" s="13">
        <f t="shared" si="1"/>
        <v>15.647284229142826</v>
      </c>
      <c r="I52" s="15"/>
      <c r="J52" s="15"/>
      <c r="K52" s="15"/>
      <c r="L52" s="15"/>
      <c r="M52" s="1"/>
    </row>
    <row r="53" spans="1:13" ht="87" customHeight="1">
      <c r="A53" s="23" t="s">
        <v>71</v>
      </c>
      <c r="B53" s="27">
        <v>0</v>
      </c>
      <c r="C53" s="27">
        <v>142864.6</v>
      </c>
      <c r="D53" s="27">
        <v>142864.6</v>
      </c>
      <c r="E53" s="17">
        <f t="shared" si="2"/>
        <v>142864.6</v>
      </c>
      <c r="F53" s="17"/>
      <c r="G53" s="22"/>
      <c r="H53" s="13"/>
      <c r="I53" s="15"/>
      <c r="J53" s="15"/>
      <c r="K53" s="15"/>
      <c r="L53" s="15"/>
      <c r="M53" s="1"/>
    </row>
    <row r="54" spans="1:13" ht="18.75">
      <c r="A54" s="29" t="s">
        <v>54</v>
      </c>
      <c r="B54" s="28">
        <f>B6+B11+B14+B20+B24+B30+B34+B37+B43+B46+B49+B53</f>
        <v>3258528.6000999995</v>
      </c>
      <c r="C54" s="28">
        <f>C6+C11+C14+C20+C24+C30+C34+C37+C43+C46+C49+C53</f>
        <v>5060492.8999999994</v>
      </c>
      <c r="D54" s="28">
        <f t="shared" ref="D54:E54" si="13">D6+D11+D14+D20+D24+D30+D34+D37+D43+D46+D49+D53</f>
        <v>4664697.0999999987</v>
      </c>
      <c r="E54" s="28">
        <f t="shared" si="13"/>
        <v>1406168.4999000002</v>
      </c>
      <c r="F54" s="6">
        <f t="shared" si="0"/>
        <v>143.15348037322261</v>
      </c>
      <c r="G54" s="2"/>
      <c r="H54" s="13">
        <f t="shared" si="1"/>
        <v>-43.153480373222607</v>
      </c>
      <c r="I54" s="15"/>
      <c r="J54" s="15"/>
      <c r="K54" s="15"/>
      <c r="L54" s="15"/>
      <c r="M54" s="1"/>
    </row>
    <row r="55" spans="1:13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"/>
    </row>
    <row r="56" spans="1:1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</sheetData>
  <mergeCells count="10">
    <mergeCell ref="G12:G13"/>
    <mergeCell ref="G32:G33"/>
    <mergeCell ref="G50:G52"/>
    <mergeCell ref="A2:G2"/>
    <mergeCell ref="A4:A5"/>
    <mergeCell ref="B4:B5"/>
    <mergeCell ref="C4:C5"/>
    <mergeCell ref="D4:D5"/>
    <mergeCell ref="E4:F4"/>
    <mergeCell ref="G4:G5"/>
  </mergeCells>
  <pageMargins left="0.31496062992125984" right="0.15748031496062992" top="0.43307086614173229" bottom="0.74803149606299213" header="0.31496062992125984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Zaharevich</cp:lastModifiedBy>
  <cp:lastPrinted>2017-04-04T03:21:16Z</cp:lastPrinted>
  <dcterms:created xsi:type="dcterms:W3CDTF">2017-03-01T06:35:26Z</dcterms:created>
  <dcterms:modified xsi:type="dcterms:W3CDTF">2018-04-13T06:41:41Z</dcterms:modified>
</cp:coreProperties>
</file>