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65" yWindow="-75" windowWidth="15675" windowHeight="1182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Лист1!$4:$4</definedName>
  </definedNames>
  <calcPr calcId="125725"/>
</workbook>
</file>

<file path=xl/calcChain.xml><?xml version="1.0" encoding="utf-8"?>
<calcChain xmlns="http://schemas.openxmlformats.org/spreadsheetml/2006/main">
  <c r="H15" i="1"/>
  <c r="H14"/>
  <c r="F88"/>
  <c r="H54"/>
  <c r="E18"/>
  <c r="H13"/>
  <c r="E72"/>
  <c r="H70"/>
  <c r="G72"/>
  <c r="H69"/>
  <c r="H68"/>
  <c r="H53"/>
  <c r="H67"/>
  <c r="H12"/>
  <c r="H11"/>
  <c r="F72"/>
  <c r="H66"/>
  <c r="H65"/>
  <c r="H10"/>
  <c r="G18"/>
  <c r="H9"/>
  <c r="H8"/>
  <c r="H7"/>
  <c r="H18" l="1"/>
  <c r="H64"/>
  <c r="H63"/>
  <c r="H77"/>
  <c r="E77"/>
  <c r="G77"/>
  <c r="E80"/>
  <c r="G80"/>
  <c r="H80"/>
  <c r="H61"/>
  <c r="H51"/>
  <c r="H45"/>
  <c r="H47" s="1"/>
  <c r="H37"/>
  <c r="H39" s="1"/>
  <c r="H27"/>
  <c r="H29" s="1"/>
  <c r="H24"/>
  <c r="H85"/>
  <c r="G51"/>
  <c r="E51"/>
  <c r="G85"/>
  <c r="E85"/>
  <c r="G61"/>
  <c r="G88" s="1"/>
  <c r="E61"/>
  <c r="E88" s="1"/>
  <c r="G45"/>
  <c r="G47" s="1"/>
  <c r="E45"/>
  <c r="E47" s="1"/>
  <c r="G37"/>
  <c r="G39" s="1"/>
  <c r="E37"/>
  <c r="G27"/>
  <c r="G29" s="1"/>
  <c r="E27"/>
  <c r="E29" s="1"/>
  <c r="G24"/>
  <c r="E24"/>
  <c r="H72" l="1"/>
  <c r="H88"/>
  <c r="G87"/>
  <c r="H87"/>
  <c r="E87"/>
  <c r="E39"/>
</calcChain>
</file>

<file path=xl/sharedStrings.xml><?xml version="1.0" encoding="utf-8"?>
<sst xmlns="http://schemas.openxmlformats.org/spreadsheetml/2006/main" count="145" uniqueCount="104">
  <si>
    <t xml:space="preserve">№ п/п </t>
  </si>
  <si>
    <t>№ аукциона на ЭТП /официальном сайте</t>
  </si>
  <si>
    <t>Наименование аукциона/конкурса</t>
  </si>
  <si>
    <t xml:space="preserve">Начальная цена контракта, руб. </t>
  </si>
  <si>
    <t xml:space="preserve">Дата опубликования </t>
  </si>
  <si>
    <t>Заказчик</t>
  </si>
  <si>
    <t>Цена по итогам торгов, руб.</t>
  </si>
  <si>
    <t>Экономия, руб.</t>
  </si>
  <si>
    <t>Администрация г. Благовещенска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</si>
  <si>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</si>
  <si>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</si>
  <si>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</si>
  <si>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</si>
  <si>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</si>
  <si>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</si>
  <si>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</si>
  <si>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</si>
  <si>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</si>
  <si>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12</t>
  </si>
  <si>
    <t>13</t>
  </si>
  <si>
    <t>Итого II квартал</t>
  </si>
  <si>
    <t>Всего:</t>
  </si>
  <si>
    <t>Управление жилищно-коммунального хозяйства администрации города Благовещенска</t>
  </si>
  <si>
    <t>Итого III квартал</t>
  </si>
  <si>
    <t>-</t>
  </si>
  <si>
    <t>Благовещенская городская Дума</t>
  </si>
  <si>
    <t xml:space="preserve">    </t>
  </si>
  <si>
    <t>Управление по делам ГО и ЧС администрации г. Благовещенска</t>
  </si>
  <si>
    <t>Финансовое управление администрация города Благовещенска</t>
  </si>
  <si>
    <t>Управление культуры администрации города Благовещенска</t>
  </si>
  <si>
    <t>Контрольно-счетная палата города Благовещенска</t>
  </si>
  <si>
    <t xml:space="preserve">1. </t>
  </si>
  <si>
    <t>Комитет по управлениею имуществом муниципального образования города Благовещенска</t>
  </si>
  <si>
    <t>Управление образования</t>
  </si>
  <si>
    <t>0123300008214000685</t>
  </si>
  <si>
    <t>Всего по ГРБС I квартал</t>
  </si>
  <si>
    <t xml:space="preserve">Примечание </t>
  </si>
  <si>
    <t>Итого I квартал</t>
  </si>
  <si>
    <t>Оказание услуг по страхованию спортсменов от несчастных случаев во время проведения соревнований</t>
  </si>
  <si>
    <t>направить на погашение кредиторской задолженности (резолюция Козлова А.А. - в общий котёл)</t>
  </si>
  <si>
    <t>РЗ, Прз</t>
  </si>
  <si>
    <t>Целевая статья</t>
  </si>
  <si>
    <t>Бюджет (городской, областной)</t>
  </si>
  <si>
    <t>0123300008215000074</t>
  </si>
  <si>
    <t>Поставка предметов награждения - спортивных кубков</t>
  </si>
  <si>
    <t>0123300008215000073</t>
  </si>
  <si>
    <t>0123300008215000071</t>
  </si>
  <si>
    <t>МКУ "Централизованная бухгалтерия учреждений образования"</t>
  </si>
  <si>
    <t>Оказание услуг по информационному обеспечению и обработке данных, по подготовке ввода данных программы 1С</t>
  </si>
  <si>
    <t>0123300008215000076</t>
  </si>
  <si>
    <t>Оказание услуг по специальной оценке условий труда</t>
  </si>
  <si>
    <t>МБОУ «Школа № 27»</t>
  </si>
  <si>
    <t>07 09</t>
  </si>
  <si>
    <t>городской</t>
  </si>
  <si>
    <t>07 02</t>
  </si>
  <si>
    <t>0431059</t>
  </si>
  <si>
    <t>0411059</t>
  </si>
  <si>
    <t>Экономию планируется направить на погашение кредиторской задолженности за 2014 год</t>
  </si>
  <si>
    <t>Экономию просим перераспределить на погашение кредиторской задолженности учреждений образования за 2014 год</t>
  </si>
  <si>
    <t>Администрация города (управление по физ., спорту и молодежи)</t>
  </si>
  <si>
    <t>002 1102</t>
  </si>
  <si>
    <t>0601013</t>
  </si>
  <si>
    <t>гор</t>
  </si>
  <si>
    <t>направить на погашение кредиторской задолженности</t>
  </si>
  <si>
    <t>0601013                                        0603013</t>
  </si>
  <si>
    <t>0123300008215000092</t>
  </si>
  <si>
    <t>Поставка оборудования по технической защите персональных данных</t>
  </si>
  <si>
    <t>Администрация города Благовещенска</t>
  </si>
  <si>
    <t>0123300008215000096</t>
  </si>
  <si>
    <t>МО БУ СОШ № 15</t>
  </si>
  <si>
    <t>0123300008215000093</t>
  </si>
  <si>
    <t>0123300008215000081</t>
  </si>
  <si>
    <t>Оказание услуг по техническому обслуживанию внутренних инженерных сетей</t>
  </si>
  <si>
    <t>Поставка деревянных рамок со стеклом</t>
  </si>
  <si>
    <t>0123300008215000080</t>
  </si>
  <si>
    <t>Оказание услуг по предоставлению неисключительных прав на использование антивирусного программного обеспечения (продление лицензии сроком на год)</t>
  </si>
  <si>
    <t>0123300008215000084</t>
  </si>
  <si>
    <t>Поставка молочной продукции</t>
  </si>
  <si>
    <t>МБоУ "Школа № 23"</t>
  </si>
  <si>
    <t>Выполнение работ по содержанию памятников</t>
  </si>
  <si>
    <t xml:space="preserve">  0123300008215000099</t>
  </si>
  <si>
    <t>МБУК «Городской дом культуры»</t>
  </si>
  <si>
    <t xml:space="preserve"> 0123300008215000098</t>
  </si>
  <si>
    <t>МБОУ "ШКОЛА № 27 ГОРОДА БЛАГОВЕЩЕНСКА"</t>
  </si>
  <si>
    <t xml:space="preserve"> 0123300008215000104</t>
  </si>
  <si>
    <t>0000007</t>
  </si>
  <si>
    <t>0000008</t>
  </si>
  <si>
    <t xml:space="preserve"> 0104</t>
  </si>
  <si>
    <t xml:space="preserve"> 0123300008215000162</t>
  </si>
  <si>
    <t>МБОУ "ШКОЛА № 12 ГОРОДА БЛАГОВЕЩЕНСКА"</t>
  </si>
  <si>
    <t>0123300008215000158</t>
  </si>
  <si>
    <t>Оказание информационных услуг с использованием экземпляров системы Консультант Плюс</t>
  </si>
  <si>
    <t>МБУ центра развития молодежных и общественных инициатив "Выбор"</t>
  </si>
  <si>
    <t>по состоянию на  01 мая  2015</t>
  </si>
  <si>
    <t>Экономия по торгам за 2015</t>
  </si>
  <si>
    <t>Итого 01.05.2015</t>
  </si>
  <si>
    <t xml:space="preserve">  0123300008215000157</t>
  </si>
  <si>
    <t>Оказание услуг по установке и запуску праздничного фейерверка</t>
  </si>
  <si>
    <t>0123300008215000170</t>
  </si>
  <si>
    <t>Оказание услуг по изготовлению открыток (пригласительных)</t>
  </si>
  <si>
    <t>Администрация города</t>
  </si>
  <si>
    <t>0123300008215000169</t>
  </si>
  <si>
    <t>Поставка цветочной продукции</t>
  </si>
  <si>
    <t xml:space="preserve">Всего по ГРБС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</si>
</sst>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_р_._-;\-* #,##0.0_р_._-;_-* &quot;-&quot;??_р_._-;_-@_-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u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14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14" fontId="3" fillId="2" borderId="2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3" fontId="3" fillId="0" borderId="0" xfId="0" applyNumberFormat="1" applyFont="1"/>
    <xf numFmtId="49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right" vertical="center" wrapText="1"/>
    </xf>
    <xf numFmtId="4" fontId="3" fillId="0" borderId="2" xfId="0" applyNumberFormat="1" applyFont="1" applyBorder="1"/>
    <xf numFmtId="0" fontId="6" fillId="0" borderId="0" xfId="0" applyFont="1"/>
    <xf numFmtId="0" fontId="3" fillId="0" borderId="1" xfId="0" applyFont="1" applyBorder="1"/>
    <xf numFmtId="4" fontId="3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/>
    <xf numFmtId="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4" fontId="3" fillId="0" borderId="1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4" fontId="3" fillId="0" borderId="2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14" fontId="9" fillId="0" borderId="2" xfId="0" applyNumberFormat="1" applyFont="1" applyBorder="1" applyAlignment="1">
      <alignment horizontal="right" vertical="center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2" xfId="0" applyNumberFormat="1" applyFont="1" applyFill="1" applyBorder="1" applyAlignment="1">
      <alignment horizontal="right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14" fontId="9" fillId="0" borderId="0" xfId="0" applyNumberFormat="1" applyFont="1"/>
    <xf numFmtId="0" fontId="9" fillId="0" borderId="0" xfId="0" applyFont="1"/>
    <xf numFmtId="0" fontId="3" fillId="2" borderId="2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3" fillId="0" borderId="0" xfId="0" applyFont="1" applyBorder="1"/>
    <xf numFmtId="4" fontId="11" fillId="0" borderId="1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4" fontId="3" fillId="2" borderId="1" xfId="0" applyNumberFormat="1" applyFont="1" applyFill="1" applyBorder="1" applyAlignment="1">
      <alignment horizontal="right" wrapText="1"/>
    </xf>
    <xf numFmtId="14" fontId="3" fillId="2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vertical="center" wrapText="1"/>
    </xf>
    <xf numFmtId="4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3" fontId="3" fillId="0" borderId="1" xfId="1" applyFont="1" applyBorder="1" applyAlignment="1">
      <alignment horizontal="righ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/>
    </xf>
    <xf numFmtId="0" fontId="4" fillId="0" borderId="1" xfId="0" applyFont="1" applyBorder="1" applyAlignment="1">
      <alignment wrapText="1"/>
    </xf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/>
    <xf numFmtId="0" fontId="14" fillId="0" borderId="0" xfId="0" applyFont="1"/>
    <xf numFmtId="4" fontId="3" fillId="0" borderId="0" xfId="0" applyNumberFormat="1" applyFont="1" applyFill="1"/>
    <xf numFmtId="49" fontId="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horizontal="right" vertical="center" wrapText="1"/>
    </xf>
    <xf numFmtId="14" fontId="3" fillId="0" borderId="1" xfId="1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43" fontId="3" fillId="0" borderId="1" xfId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0" fontId="2" fillId="0" borderId="1" xfId="0" applyFont="1" applyBorder="1"/>
    <xf numFmtId="4" fontId="2" fillId="0" borderId="1" xfId="0" applyNumberFormat="1" applyFont="1" applyFill="1" applyBorder="1"/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7" xfId="0" applyFont="1" applyBorder="1"/>
    <xf numFmtId="43" fontId="3" fillId="0" borderId="7" xfId="1" applyFont="1" applyBorder="1" applyAlignment="1">
      <alignment horizontal="right"/>
    </xf>
    <xf numFmtId="0" fontId="3" fillId="0" borderId="8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164" fontId="9" fillId="2" borderId="2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wrapText="1"/>
    </xf>
    <xf numFmtId="164" fontId="3" fillId="0" borderId="1" xfId="0" applyNumberFormat="1" applyFont="1" applyBorder="1" applyAlignment="1" applyProtection="1">
      <protection locked="0"/>
    </xf>
    <xf numFmtId="164" fontId="12" fillId="0" borderId="1" xfId="1" applyNumberFormat="1" applyFont="1" applyBorder="1" applyAlignment="1"/>
    <xf numFmtId="164" fontId="3" fillId="0" borderId="0" xfId="0" applyNumberFormat="1" applyFont="1" applyAlignment="1"/>
    <xf numFmtId="164" fontId="3" fillId="0" borderId="1" xfId="1" applyNumberFormat="1" applyFont="1" applyBorder="1" applyAlignment="1"/>
    <xf numFmtId="164" fontId="12" fillId="0" borderId="7" xfId="1" applyNumberFormat="1" applyFont="1" applyBorder="1" applyAlignment="1"/>
    <xf numFmtId="164" fontId="3" fillId="0" borderId="1" xfId="1" applyNumberFormat="1" applyFont="1" applyBorder="1" applyAlignment="1">
      <alignment vertical="center" wrapText="1"/>
    </xf>
    <xf numFmtId="164" fontId="3" fillId="0" borderId="1" xfId="0" applyNumberFormat="1" applyFont="1" applyBorder="1" applyAlignment="1"/>
    <xf numFmtId="164" fontId="3" fillId="0" borderId="1" xfId="1" applyNumberFormat="1" applyFont="1" applyBorder="1" applyAlignment="1">
      <alignment vertical="center"/>
    </xf>
    <xf numFmtId="164" fontId="2" fillId="0" borderId="1" xfId="0" applyNumberFormat="1" applyFont="1" applyFill="1" applyBorder="1" applyAlignment="1"/>
    <xf numFmtId="0" fontId="7" fillId="0" borderId="5" xfId="0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/>
    <xf numFmtId="164" fontId="2" fillId="0" borderId="1" xfId="0" applyNumberFormat="1" applyFont="1" applyBorder="1" applyAlignmen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vertical="center"/>
    </xf>
    <xf numFmtId="164" fontId="2" fillId="0" borderId="1" xfId="1" applyNumberFormat="1" applyFont="1" applyBorder="1" applyAlignment="1"/>
    <xf numFmtId="49" fontId="3" fillId="0" borderId="1" xfId="0" applyNumberFormat="1" applyFont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16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4"/>
  <sheetViews>
    <sheetView tabSelected="1" zoomScaleNormal="100" workbookViewId="0">
      <pane ySplit="5" topLeftCell="A67" activePane="bottomLeft" state="frozen"/>
      <selection pane="bottomLeft" activeCell="A13" sqref="A13:A15"/>
    </sheetView>
  </sheetViews>
  <sheetFormatPr defaultRowHeight="12.75"/>
  <cols>
    <col min="1" max="1" width="4.42578125" style="74" customWidth="1"/>
    <col min="2" max="2" width="17.140625" style="121" customWidth="1"/>
    <col min="3" max="3" width="25.42578125" style="1" customWidth="1"/>
    <col min="4" max="4" width="12.85546875" style="1" customWidth="1"/>
    <col min="5" max="5" width="13.7109375" style="109" customWidth="1"/>
    <col min="6" max="6" width="9.28515625" style="1" hidden="1" customWidth="1"/>
    <col min="7" max="7" width="14" style="75" customWidth="1"/>
    <col min="8" max="8" width="12.85546875" style="77" customWidth="1"/>
    <col min="9" max="9" width="7" style="77" customWidth="1"/>
    <col min="10" max="11" width="10.28515625" style="77" customWidth="1"/>
    <col min="12" max="12" width="34" style="1" customWidth="1"/>
    <col min="13" max="13" width="27.7109375" style="1" customWidth="1"/>
    <col min="14" max="14" width="12.5703125" style="1" bestFit="1" customWidth="1"/>
    <col min="15" max="16384" width="9.140625" style="1"/>
  </cols>
  <sheetData>
    <row r="1" spans="1:13" ht="18.75" customHeight="1">
      <c r="A1" s="172" t="s">
        <v>94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1:13" ht="11.2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2"/>
    </row>
    <row r="3" spans="1:13" ht="12.75" customHeight="1">
      <c r="A3" s="149" t="s">
        <v>93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</row>
    <row r="4" spans="1:13" s="6" customFormat="1" ht="38.25">
      <c r="A4" s="3" t="s">
        <v>0</v>
      </c>
      <c r="B4" s="4" t="s">
        <v>1</v>
      </c>
      <c r="C4" s="3" t="s">
        <v>2</v>
      </c>
      <c r="D4" s="3" t="s">
        <v>5</v>
      </c>
      <c r="E4" s="101" t="s">
        <v>3</v>
      </c>
      <c r="F4" s="3" t="s">
        <v>4</v>
      </c>
      <c r="G4" s="5" t="s">
        <v>6</v>
      </c>
      <c r="H4" s="5" t="s">
        <v>7</v>
      </c>
      <c r="I4" s="5" t="s">
        <v>40</v>
      </c>
      <c r="J4" s="5" t="s">
        <v>41</v>
      </c>
      <c r="K4" s="5" t="s">
        <v>42</v>
      </c>
      <c r="L4" s="3" t="s">
        <v>36</v>
      </c>
    </row>
    <row r="5" spans="1:13" s="6" customFormat="1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8</v>
      </c>
      <c r="H5" s="3">
        <v>9</v>
      </c>
      <c r="I5" s="3">
        <v>10</v>
      </c>
      <c r="J5" s="3">
        <v>11</v>
      </c>
      <c r="K5" s="3">
        <v>12</v>
      </c>
      <c r="L5" s="3">
        <v>13</v>
      </c>
    </row>
    <row r="6" spans="1:13" s="6" customFormat="1" ht="12.75" customHeight="1">
      <c r="A6" s="150" t="s">
        <v>8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2"/>
    </row>
    <row r="7" spans="1:13" ht="81.75" customHeight="1">
      <c r="A7" s="7" t="s">
        <v>9</v>
      </c>
      <c r="B7" s="19" t="s">
        <v>34</v>
      </c>
      <c r="C7" s="9" t="s">
        <v>38</v>
      </c>
      <c r="D7" s="122" t="s">
        <v>59</v>
      </c>
      <c r="E7" s="102">
        <v>47082.66</v>
      </c>
      <c r="F7" s="11">
        <v>41873</v>
      </c>
      <c r="G7" s="12">
        <v>10758.84</v>
      </c>
      <c r="H7" s="13">
        <f>+E7-G7</f>
        <v>36323.820000000007</v>
      </c>
      <c r="I7" s="99" t="s">
        <v>60</v>
      </c>
      <c r="J7" s="99" t="s">
        <v>61</v>
      </c>
      <c r="K7" s="135" t="s">
        <v>62</v>
      </c>
      <c r="L7" s="14" t="s">
        <v>39</v>
      </c>
    </row>
    <row r="8" spans="1:13" ht="73.5" customHeight="1">
      <c r="A8" s="7" t="s">
        <v>10</v>
      </c>
      <c r="B8" s="19" t="s">
        <v>43</v>
      </c>
      <c r="C8" s="9" t="s">
        <v>44</v>
      </c>
      <c r="D8" s="122" t="s">
        <v>59</v>
      </c>
      <c r="E8" s="103">
        <v>160000</v>
      </c>
      <c r="F8" s="16"/>
      <c r="G8" s="12">
        <v>144300</v>
      </c>
      <c r="H8" s="13">
        <f>E8-G8</f>
        <v>15700</v>
      </c>
      <c r="I8" s="99" t="s">
        <v>60</v>
      </c>
      <c r="J8" s="99" t="s">
        <v>61</v>
      </c>
      <c r="K8" s="135" t="s">
        <v>62</v>
      </c>
      <c r="L8" s="14" t="s">
        <v>63</v>
      </c>
      <c r="M8" s="18"/>
    </row>
    <row r="9" spans="1:13" ht="51.75" customHeight="1">
      <c r="A9" s="7" t="s">
        <v>11</v>
      </c>
      <c r="B9" s="19" t="s">
        <v>45</v>
      </c>
      <c r="C9" s="9" t="s">
        <v>44</v>
      </c>
      <c r="D9" s="122" t="s">
        <v>59</v>
      </c>
      <c r="E9" s="103">
        <v>167913.33</v>
      </c>
      <c r="F9" s="16"/>
      <c r="G9" s="12">
        <v>167073.76</v>
      </c>
      <c r="H9" s="13">
        <f>E9-G9</f>
        <v>839.56999999997788</v>
      </c>
      <c r="I9" s="99" t="s">
        <v>60</v>
      </c>
      <c r="J9" s="99" t="s">
        <v>64</v>
      </c>
      <c r="K9" s="135" t="s">
        <v>62</v>
      </c>
      <c r="L9" s="14" t="s">
        <v>63</v>
      </c>
    </row>
    <row r="10" spans="1:13" ht="51">
      <c r="A10" s="7" t="s">
        <v>12</v>
      </c>
      <c r="B10" s="19" t="s">
        <v>65</v>
      </c>
      <c r="C10" s="9" t="s">
        <v>66</v>
      </c>
      <c r="D10" s="78" t="s">
        <v>67</v>
      </c>
      <c r="E10" s="103">
        <v>299999.96000000002</v>
      </c>
      <c r="F10" s="16"/>
      <c r="G10" s="12">
        <v>298499.96000000002</v>
      </c>
      <c r="H10" s="13">
        <f>E10-G10</f>
        <v>1500</v>
      </c>
      <c r="I10" s="13"/>
      <c r="J10" s="148"/>
      <c r="K10" s="135" t="s">
        <v>62</v>
      </c>
      <c r="L10" s="96"/>
    </row>
    <row r="11" spans="1:13" ht="50.25" customHeight="1">
      <c r="A11" s="7" t="s">
        <v>13</v>
      </c>
      <c r="B11" s="19" t="s">
        <v>70</v>
      </c>
      <c r="C11" s="9" t="s">
        <v>73</v>
      </c>
      <c r="D11" s="78" t="s">
        <v>67</v>
      </c>
      <c r="E11" s="103">
        <v>109480</v>
      </c>
      <c r="F11" s="16"/>
      <c r="G11" s="12">
        <v>67779.520000000004</v>
      </c>
      <c r="H11" s="13">
        <f>E11-G11</f>
        <v>41700.479999999996</v>
      </c>
      <c r="I11" s="148" t="s">
        <v>87</v>
      </c>
      <c r="J11" s="99" t="s">
        <v>85</v>
      </c>
      <c r="K11" s="135" t="s">
        <v>62</v>
      </c>
      <c r="L11" s="96"/>
    </row>
    <row r="12" spans="1:13" ht="94.5" customHeight="1">
      <c r="A12" s="7" t="s">
        <v>14</v>
      </c>
      <c r="B12" s="19" t="s">
        <v>74</v>
      </c>
      <c r="C12" s="9" t="s">
        <v>75</v>
      </c>
      <c r="D12" s="78" t="s">
        <v>67</v>
      </c>
      <c r="E12" s="103">
        <v>150002</v>
      </c>
      <c r="F12" s="16"/>
      <c r="G12" s="12">
        <v>121168.32000000001</v>
      </c>
      <c r="H12" s="13">
        <f>E12-G12</f>
        <v>28833.679999999993</v>
      </c>
      <c r="I12" s="148" t="s">
        <v>87</v>
      </c>
      <c r="J12" s="99" t="s">
        <v>86</v>
      </c>
      <c r="K12" s="135" t="s">
        <v>62</v>
      </c>
      <c r="L12" s="96"/>
    </row>
    <row r="13" spans="1:13" ht="96.75" customHeight="1">
      <c r="A13" s="7" t="s">
        <v>15</v>
      </c>
      <c r="B13" s="19" t="s">
        <v>90</v>
      </c>
      <c r="C13" s="9" t="s">
        <v>91</v>
      </c>
      <c r="D13" s="78" t="s">
        <v>92</v>
      </c>
      <c r="E13" s="103">
        <v>51924</v>
      </c>
      <c r="F13" s="16"/>
      <c r="G13" s="12">
        <v>50472</v>
      </c>
      <c r="H13" s="13">
        <f>E13-G13</f>
        <v>1452</v>
      </c>
      <c r="I13" s="13"/>
      <c r="J13" s="13"/>
      <c r="K13" s="135" t="s">
        <v>62</v>
      </c>
      <c r="L13" s="96"/>
    </row>
    <row r="14" spans="1:13" ht="57.75" customHeight="1">
      <c r="A14" s="7" t="s">
        <v>16</v>
      </c>
      <c r="B14" s="19" t="s">
        <v>98</v>
      </c>
      <c r="C14" s="40" t="s">
        <v>99</v>
      </c>
      <c r="D14" s="40" t="s">
        <v>100</v>
      </c>
      <c r="E14" s="103">
        <v>50505</v>
      </c>
      <c r="F14" s="41"/>
      <c r="G14" s="17">
        <v>29500</v>
      </c>
      <c r="H14" s="13">
        <f>E14-G14</f>
        <v>21005</v>
      </c>
      <c r="I14" s="13"/>
      <c r="J14" s="13"/>
      <c r="K14" s="135" t="s">
        <v>62</v>
      </c>
      <c r="L14" s="99"/>
    </row>
    <row r="15" spans="1:13" ht="31.5" customHeight="1">
      <c r="A15" s="7" t="s">
        <v>17</v>
      </c>
      <c r="B15" s="19" t="s">
        <v>101</v>
      </c>
      <c r="C15" s="40" t="s">
        <v>102</v>
      </c>
      <c r="D15" s="40" t="s">
        <v>100</v>
      </c>
      <c r="E15" s="103">
        <v>771500</v>
      </c>
      <c r="F15" s="41"/>
      <c r="G15" s="17">
        <v>462900</v>
      </c>
      <c r="H15" s="13">
        <f>E15-G15</f>
        <v>308600</v>
      </c>
      <c r="I15" s="13"/>
      <c r="J15" s="13"/>
      <c r="K15" s="135" t="s">
        <v>62</v>
      </c>
      <c r="L15" s="99"/>
    </row>
    <row r="16" spans="1:13" hidden="1">
      <c r="A16" s="7" t="s">
        <v>18</v>
      </c>
      <c r="B16" s="19"/>
      <c r="C16" s="40"/>
      <c r="D16" s="40"/>
      <c r="E16" s="103"/>
      <c r="F16" s="41"/>
      <c r="G16" s="17"/>
      <c r="H16" s="13"/>
      <c r="I16" s="13"/>
      <c r="J16" s="13"/>
      <c r="K16" s="13"/>
      <c r="L16" s="99"/>
    </row>
    <row r="17" spans="1:13" hidden="1">
      <c r="A17" s="7" t="s">
        <v>19</v>
      </c>
      <c r="B17" s="97"/>
      <c r="C17" s="40"/>
      <c r="D17" s="40"/>
      <c r="E17" s="103"/>
      <c r="F17" s="41"/>
      <c r="G17" s="17"/>
      <c r="H17" s="17"/>
      <c r="I17" s="17"/>
      <c r="J17" s="17"/>
      <c r="K17" s="17"/>
      <c r="L17" s="100"/>
    </row>
    <row r="18" spans="1:13" ht="12.75" customHeight="1">
      <c r="A18" s="154" t="s">
        <v>95</v>
      </c>
      <c r="B18" s="155"/>
      <c r="C18" s="156"/>
      <c r="D18" s="50"/>
      <c r="E18" s="103">
        <f>SUM(E7:E17)</f>
        <v>1808406.95</v>
      </c>
      <c r="F18" s="22"/>
      <c r="G18" s="15">
        <f>SUM(G7:G17)</f>
        <v>1352452.4000000001</v>
      </c>
      <c r="H18" s="15">
        <f>SUM(H7:H17)</f>
        <v>455954.55</v>
      </c>
      <c r="I18" s="15"/>
      <c r="J18" s="15"/>
      <c r="K18" s="15"/>
      <c r="L18" s="23"/>
      <c r="M18" s="24"/>
    </row>
    <row r="19" spans="1:13" ht="12.75" hidden="1" customHeight="1">
      <c r="A19" s="150" t="s">
        <v>22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2"/>
    </row>
    <row r="20" spans="1:13" ht="99" hidden="1" customHeight="1">
      <c r="A20" s="7">
        <v>1</v>
      </c>
      <c r="B20" s="19"/>
      <c r="C20" s="27"/>
      <c r="D20" s="27"/>
      <c r="E20" s="102"/>
      <c r="F20" s="11"/>
      <c r="G20" s="13"/>
      <c r="H20" s="13"/>
      <c r="I20" s="13"/>
      <c r="J20" s="13"/>
      <c r="K20" s="13"/>
      <c r="L20" s="14"/>
    </row>
    <row r="21" spans="1:13" ht="90.75" hidden="1" customHeight="1">
      <c r="A21" s="7">
        <v>2</v>
      </c>
      <c r="B21" s="19"/>
      <c r="C21" s="9"/>
      <c r="D21" s="9"/>
      <c r="E21" s="102"/>
      <c r="F21" s="16"/>
      <c r="G21" s="13"/>
      <c r="H21" s="13"/>
      <c r="I21" s="13"/>
      <c r="J21" s="13"/>
      <c r="K21" s="13"/>
      <c r="L21" s="14"/>
    </row>
    <row r="22" spans="1:13" hidden="1">
      <c r="A22" s="7">
        <v>6</v>
      </c>
      <c r="B22" s="19"/>
      <c r="C22" s="9"/>
      <c r="D22" s="9"/>
      <c r="E22" s="102"/>
      <c r="F22" s="16"/>
      <c r="G22" s="12"/>
      <c r="H22" s="13"/>
      <c r="I22" s="13"/>
      <c r="J22" s="13"/>
      <c r="K22" s="13"/>
      <c r="L22" s="14"/>
    </row>
    <row r="23" spans="1:13" hidden="1">
      <c r="A23" s="7" t="s">
        <v>15</v>
      </c>
      <c r="B23" s="19"/>
      <c r="C23" s="9"/>
      <c r="D23" s="9"/>
      <c r="E23" s="102"/>
      <c r="F23" s="16"/>
      <c r="G23" s="12"/>
      <c r="H23" s="17"/>
      <c r="I23" s="17"/>
      <c r="J23" s="17"/>
      <c r="K23" s="17"/>
      <c r="L23" s="14"/>
    </row>
    <row r="24" spans="1:13" ht="12.75" hidden="1" customHeight="1">
      <c r="A24" s="154" t="s">
        <v>37</v>
      </c>
      <c r="B24" s="155"/>
      <c r="C24" s="156"/>
      <c r="D24" s="21"/>
      <c r="E24" s="102">
        <f>SUM(E20:E23)</f>
        <v>0</v>
      </c>
      <c r="F24" s="11"/>
      <c r="G24" s="10">
        <f>SUM(G20:G23)</f>
        <v>0</v>
      </c>
      <c r="H24" s="10">
        <f>SUM(H20:H23)</f>
        <v>0</v>
      </c>
      <c r="I24" s="10"/>
      <c r="J24" s="10"/>
      <c r="K24" s="10"/>
      <c r="L24" s="28"/>
    </row>
    <row r="25" spans="1:13" hidden="1">
      <c r="A25" s="150" t="s">
        <v>25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9"/>
    </row>
    <row r="26" spans="1:13" hidden="1">
      <c r="A26" s="32"/>
      <c r="B26" s="19"/>
      <c r="C26" s="33"/>
      <c r="D26" s="33"/>
      <c r="E26" s="102"/>
      <c r="F26" s="11"/>
      <c r="G26" s="13"/>
      <c r="H26" s="26"/>
      <c r="I26" s="26"/>
      <c r="J26" s="26"/>
      <c r="K26" s="26"/>
      <c r="L26" s="34"/>
    </row>
    <row r="27" spans="1:13" ht="12.75" hidden="1" customHeight="1">
      <c r="A27" s="153" t="s">
        <v>23</v>
      </c>
      <c r="B27" s="153"/>
      <c r="C27" s="21"/>
      <c r="D27" s="21"/>
      <c r="E27" s="102">
        <f>+E26</f>
        <v>0</v>
      </c>
      <c r="F27" s="11"/>
      <c r="G27" s="10">
        <f>+G26</f>
        <v>0</v>
      </c>
      <c r="H27" s="26">
        <f>+H26</f>
        <v>0</v>
      </c>
      <c r="I27" s="26"/>
      <c r="J27" s="26"/>
      <c r="K27" s="26"/>
      <c r="L27" s="25"/>
    </row>
    <row r="28" spans="1:13" hidden="1">
      <c r="A28" s="153"/>
      <c r="B28" s="153"/>
      <c r="C28" s="21"/>
      <c r="D28" s="21"/>
      <c r="E28" s="102" t="s">
        <v>24</v>
      </c>
      <c r="F28" s="30"/>
      <c r="G28" s="29" t="s">
        <v>24</v>
      </c>
      <c r="H28" s="14" t="s">
        <v>24</v>
      </c>
      <c r="I28" s="14"/>
      <c r="J28" s="14"/>
      <c r="K28" s="14"/>
      <c r="L28" s="25"/>
    </row>
    <row r="29" spans="1:13" hidden="1">
      <c r="A29" s="153" t="s">
        <v>21</v>
      </c>
      <c r="B29" s="153"/>
      <c r="C29" s="21"/>
      <c r="D29" s="21"/>
      <c r="E29" s="102">
        <f>+E27</f>
        <v>0</v>
      </c>
      <c r="F29" s="11"/>
      <c r="G29" s="10">
        <f>+G27</f>
        <v>0</v>
      </c>
      <c r="H29" s="26">
        <f>+H27</f>
        <v>0</v>
      </c>
      <c r="I29" s="26"/>
      <c r="J29" s="26"/>
      <c r="K29" s="26"/>
      <c r="L29" s="25"/>
    </row>
    <row r="30" spans="1:13" ht="15.75" hidden="1">
      <c r="A30" s="160"/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</row>
    <row r="31" spans="1:13" ht="15.75" hidden="1">
      <c r="A31" s="35"/>
      <c r="B31" s="116"/>
      <c r="C31" s="36"/>
      <c r="D31" s="36"/>
      <c r="E31" s="104"/>
      <c r="F31" s="36"/>
      <c r="G31" s="36"/>
      <c r="H31" s="36"/>
      <c r="I31" s="36"/>
      <c r="J31" s="36"/>
      <c r="K31" s="36"/>
      <c r="L31" s="37"/>
    </row>
    <row r="32" spans="1:13" hidden="1">
      <c r="A32" s="150" t="s">
        <v>26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9"/>
    </row>
    <row r="33" spans="1:14" hidden="1">
      <c r="A33" s="31">
        <v>1</v>
      </c>
      <c r="B33" s="117"/>
      <c r="C33" s="33"/>
      <c r="D33" s="33"/>
      <c r="E33" s="102"/>
      <c r="F33" s="38"/>
      <c r="G33" s="13"/>
      <c r="H33" s="26"/>
      <c r="I33" s="20"/>
      <c r="J33" s="20"/>
      <c r="K33" s="20"/>
      <c r="L33" s="39"/>
    </row>
    <row r="34" spans="1:14" hidden="1">
      <c r="A34" s="31">
        <v>2</v>
      </c>
      <c r="B34" s="118"/>
      <c r="C34" s="40"/>
      <c r="D34" s="40"/>
      <c r="E34" s="103"/>
      <c r="F34" s="41"/>
      <c r="G34" s="17"/>
      <c r="H34" s="20"/>
      <c r="I34" s="20"/>
      <c r="J34" s="20"/>
      <c r="K34" s="20"/>
      <c r="L34" s="39"/>
    </row>
    <row r="35" spans="1:14" s="49" customFormat="1" ht="88.5" hidden="1" customHeight="1">
      <c r="A35" s="42">
        <v>3</v>
      </c>
      <c r="B35" s="119"/>
      <c r="C35" s="43"/>
      <c r="D35" s="43"/>
      <c r="E35" s="105"/>
      <c r="F35" s="44"/>
      <c r="G35" s="45"/>
      <c r="H35" s="46"/>
      <c r="I35" s="46"/>
      <c r="J35" s="46"/>
      <c r="K35" s="46"/>
      <c r="L35" s="47"/>
      <c r="M35" s="48"/>
    </row>
    <row r="36" spans="1:14" hidden="1">
      <c r="A36" s="31">
        <v>4</v>
      </c>
      <c r="B36" s="118"/>
      <c r="C36" s="40"/>
      <c r="D36" s="40"/>
      <c r="E36" s="103"/>
      <c r="F36" s="41"/>
      <c r="G36" s="17"/>
      <c r="H36" s="20"/>
      <c r="I36" s="20"/>
      <c r="J36" s="20"/>
      <c r="K36" s="20"/>
      <c r="L36" s="39"/>
    </row>
    <row r="37" spans="1:14" ht="12" hidden="1" customHeight="1">
      <c r="A37" s="154" t="s">
        <v>20</v>
      </c>
      <c r="B37" s="157"/>
      <c r="C37" s="50"/>
      <c r="D37" s="50"/>
      <c r="E37" s="103">
        <f>SUM(E33:E36)</f>
        <v>0</v>
      </c>
      <c r="F37" s="16"/>
      <c r="G37" s="15">
        <f>SUM(G33:G36)</f>
        <v>0</v>
      </c>
      <c r="H37" s="15">
        <f>SUM(H33:H36)</f>
        <v>0</v>
      </c>
      <c r="I37" s="15"/>
      <c r="J37" s="15"/>
      <c r="K37" s="15"/>
      <c r="L37" s="23"/>
    </row>
    <row r="38" spans="1:14" ht="12" hidden="1" customHeight="1">
      <c r="A38" s="153"/>
      <c r="B38" s="153"/>
      <c r="C38" s="21"/>
      <c r="D38" s="21"/>
      <c r="E38" s="102"/>
      <c r="F38" s="11"/>
      <c r="G38" s="10"/>
      <c r="H38" s="26"/>
      <c r="I38" s="26"/>
      <c r="J38" s="26"/>
      <c r="K38" s="26"/>
      <c r="L38" s="25"/>
    </row>
    <row r="39" spans="1:14" hidden="1">
      <c r="A39" s="153" t="s">
        <v>21</v>
      </c>
      <c r="B39" s="153"/>
      <c r="C39" s="21"/>
      <c r="D39" s="21"/>
      <c r="E39" s="102">
        <f>+E38+E37</f>
        <v>0</v>
      </c>
      <c r="F39" s="11"/>
      <c r="G39" s="10">
        <f>+G38+G37</f>
        <v>0</v>
      </c>
      <c r="H39" s="26">
        <f>+H38+H37</f>
        <v>0</v>
      </c>
      <c r="I39" s="26"/>
      <c r="J39" s="26"/>
      <c r="K39" s="26"/>
      <c r="L39" s="25"/>
    </row>
    <row r="40" spans="1:14" ht="12.75" hidden="1" customHeight="1">
      <c r="A40" s="150" t="s">
        <v>27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2"/>
      <c r="M40" s="51"/>
      <c r="N40" s="52"/>
    </row>
    <row r="41" spans="1:14" ht="37.5" hidden="1" customHeight="1">
      <c r="A41" s="7">
        <v>1</v>
      </c>
      <c r="B41" s="95"/>
      <c r="C41" s="27"/>
      <c r="D41" s="27"/>
      <c r="E41" s="102"/>
      <c r="F41" s="11"/>
      <c r="G41" s="13"/>
      <c r="H41" s="13"/>
      <c r="I41" s="13"/>
      <c r="J41" s="13"/>
      <c r="K41" s="13"/>
      <c r="L41" s="53"/>
      <c r="M41" s="51"/>
      <c r="N41" s="52"/>
    </row>
    <row r="42" spans="1:14" ht="15" hidden="1" customHeight="1">
      <c r="A42" s="54">
        <v>2</v>
      </c>
      <c r="B42" s="95"/>
      <c r="C42" s="27"/>
      <c r="D42" s="27"/>
      <c r="E42" s="102"/>
      <c r="F42" s="11"/>
      <c r="G42" s="13"/>
      <c r="H42" s="13"/>
      <c r="I42" s="13"/>
      <c r="J42" s="13"/>
      <c r="K42" s="13"/>
      <c r="L42" s="55"/>
      <c r="N42" s="52"/>
    </row>
    <row r="43" spans="1:14" ht="14.25" hidden="1" customHeight="1">
      <c r="A43" s="54">
        <v>3</v>
      </c>
      <c r="B43" s="19"/>
      <c r="C43" s="21"/>
      <c r="D43" s="21"/>
      <c r="E43" s="102"/>
      <c r="F43" s="16"/>
      <c r="G43" s="10"/>
      <c r="H43" s="26"/>
      <c r="I43" s="26"/>
      <c r="J43" s="26"/>
      <c r="K43" s="26"/>
      <c r="L43" s="55"/>
      <c r="N43" s="52"/>
    </row>
    <row r="44" spans="1:14" ht="16.5" hidden="1" customHeight="1">
      <c r="A44" s="54">
        <v>4</v>
      </c>
      <c r="B44" s="19"/>
      <c r="C44" s="21"/>
      <c r="D44" s="21"/>
      <c r="E44" s="102"/>
      <c r="F44" s="16"/>
      <c r="G44" s="10"/>
      <c r="H44" s="26"/>
      <c r="I44" s="26"/>
      <c r="J44" s="26"/>
      <c r="K44" s="26"/>
      <c r="L44" s="55"/>
    </row>
    <row r="45" spans="1:14" ht="12.75" hidden="1" customHeight="1">
      <c r="A45" s="154" t="s">
        <v>37</v>
      </c>
      <c r="B45" s="155"/>
      <c r="C45" s="156"/>
      <c r="D45" s="21"/>
      <c r="E45" s="106">
        <f>SUM(E41:E44)</f>
        <v>0</v>
      </c>
      <c r="F45" s="16"/>
      <c r="G45" s="56">
        <f>SUM(G41:G44)</f>
        <v>0</v>
      </c>
      <c r="H45" s="56">
        <f>SUM(H41:H44)</f>
        <v>0</v>
      </c>
      <c r="I45" s="56"/>
      <c r="J45" s="56"/>
      <c r="K45" s="56"/>
      <c r="L45" s="28"/>
    </row>
    <row r="46" spans="1:14" hidden="1">
      <c r="A46" s="153"/>
      <c r="B46" s="153"/>
      <c r="C46" s="21"/>
      <c r="D46" s="21"/>
      <c r="E46" s="106"/>
      <c r="F46" s="16"/>
      <c r="G46" s="56"/>
      <c r="H46" s="58"/>
      <c r="I46" s="58"/>
      <c r="J46" s="58"/>
      <c r="K46" s="58"/>
      <c r="L46" s="25"/>
    </row>
    <row r="47" spans="1:14" hidden="1">
      <c r="A47" s="153" t="s">
        <v>21</v>
      </c>
      <c r="B47" s="153"/>
      <c r="C47" s="21"/>
      <c r="D47" s="21"/>
      <c r="E47" s="106">
        <f>+E46+E45</f>
        <v>0</v>
      </c>
      <c r="F47" s="57"/>
      <c r="G47" s="56">
        <f>+G46+G45</f>
        <v>0</v>
      </c>
      <c r="H47" s="58">
        <f>+H46+H45</f>
        <v>0</v>
      </c>
      <c r="I47" s="58"/>
      <c r="J47" s="58"/>
      <c r="K47" s="58"/>
      <c r="L47" s="25"/>
    </row>
    <row r="48" spans="1:14" ht="15.75" hidden="1" customHeight="1">
      <c r="A48" s="165" t="s">
        <v>28</v>
      </c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66"/>
    </row>
    <row r="49" spans="1:12" ht="87.75" hidden="1" customHeight="1">
      <c r="A49" s="31">
        <v>1</v>
      </c>
      <c r="B49" s="120"/>
      <c r="C49" s="59"/>
      <c r="D49" s="59"/>
      <c r="E49" s="102"/>
      <c r="F49" s="38"/>
      <c r="G49" s="13"/>
      <c r="H49" s="26"/>
      <c r="I49" s="26"/>
      <c r="J49" s="26"/>
      <c r="K49" s="26"/>
      <c r="L49" s="25"/>
    </row>
    <row r="50" spans="1:12" ht="38.25" hidden="1" customHeight="1">
      <c r="A50" s="31">
        <v>2</v>
      </c>
      <c r="B50" s="120"/>
      <c r="C50" s="59"/>
      <c r="D50" s="59"/>
      <c r="E50" s="102"/>
      <c r="F50" s="38"/>
      <c r="G50" s="13"/>
      <c r="H50" s="26"/>
      <c r="I50" s="26"/>
      <c r="J50" s="26"/>
      <c r="K50" s="26"/>
      <c r="L50" s="25"/>
    </row>
    <row r="51" spans="1:12" ht="12.75" hidden="1" customHeight="1">
      <c r="A51" s="154" t="s">
        <v>37</v>
      </c>
      <c r="B51" s="155"/>
      <c r="C51" s="156"/>
      <c r="D51" s="25"/>
      <c r="E51" s="107">
        <f>SUM(E49:E49)</f>
        <v>0</v>
      </c>
      <c r="F51" s="61"/>
      <c r="G51" s="60">
        <f>SUM(G49:G49)</f>
        <v>0</v>
      </c>
      <c r="H51" s="60">
        <f>+H49+H50</f>
        <v>0</v>
      </c>
      <c r="I51" s="60"/>
      <c r="J51" s="60"/>
      <c r="K51" s="60"/>
      <c r="L51" s="25"/>
    </row>
    <row r="52" spans="1:12">
      <c r="A52" s="163" t="s">
        <v>29</v>
      </c>
      <c r="B52" s="163"/>
      <c r="C52" s="163"/>
      <c r="D52" s="163"/>
      <c r="E52" s="163"/>
      <c r="F52" s="163"/>
      <c r="G52" s="163"/>
      <c r="H52" s="163"/>
      <c r="I52" s="163"/>
      <c r="J52" s="163"/>
      <c r="K52" s="163"/>
      <c r="L52" s="164"/>
    </row>
    <row r="53" spans="1:12" ht="81" customHeight="1">
      <c r="A53" s="8">
        <v>1</v>
      </c>
      <c r="B53" s="19" t="s">
        <v>80</v>
      </c>
      <c r="C53" s="27" t="s">
        <v>79</v>
      </c>
      <c r="D53" s="27" t="s">
        <v>81</v>
      </c>
      <c r="E53" s="102">
        <v>600000</v>
      </c>
      <c r="F53" s="11"/>
      <c r="G53" s="13">
        <v>397000</v>
      </c>
      <c r="H53" s="13">
        <f>E53-G53</f>
        <v>203000</v>
      </c>
      <c r="I53" s="13"/>
      <c r="J53" s="13"/>
      <c r="K53" s="13"/>
      <c r="L53" s="90"/>
    </row>
    <row r="54" spans="1:12" ht="75" customHeight="1">
      <c r="A54" s="8">
        <v>2</v>
      </c>
      <c r="B54" s="19" t="s">
        <v>96</v>
      </c>
      <c r="C54" s="33" t="s">
        <v>97</v>
      </c>
      <c r="D54" s="27" t="s">
        <v>81</v>
      </c>
      <c r="E54" s="103">
        <v>500000</v>
      </c>
      <c r="F54" s="41"/>
      <c r="G54" s="17">
        <v>327500</v>
      </c>
      <c r="H54" s="13">
        <f>E54-G54</f>
        <v>172500</v>
      </c>
      <c r="I54" s="13"/>
      <c r="J54" s="13"/>
      <c r="K54" s="13"/>
      <c r="L54" s="90"/>
    </row>
    <row r="55" spans="1:12" ht="79.5" hidden="1" customHeight="1">
      <c r="A55" s="8">
        <v>4</v>
      </c>
      <c r="B55" s="19"/>
      <c r="C55" s="40"/>
      <c r="D55" s="40"/>
      <c r="E55" s="103"/>
      <c r="F55" s="41"/>
      <c r="G55" s="17"/>
      <c r="H55" s="26"/>
      <c r="I55" s="26"/>
      <c r="J55" s="26"/>
      <c r="K55" s="26"/>
      <c r="L55" s="90"/>
    </row>
    <row r="56" spans="1:12" ht="52.5" hidden="1" customHeight="1">
      <c r="A56" s="8">
        <v>5</v>
      </c>
      <c r="B56" s="97"/>
      <c r="C56" s="40"/>
      <c r="D56" s="40"/>
      <c r="E56" s="103"/>
      <c r="F56" s="41"/>
      <c r="G56" s="17"/>
      <c r="H56" s="26"/>
      <c r="I56" s="26"/>
      <c r="J56" s="26"/>
      <c r="K56" s="26"/>
      <c r="L56" s="62"/>
    </row>
    <row r="57" spans="1:12" hidden="1">
      <c r="A57" s="8">
        <v>6</v>
      </c>
    </row>
    <row r="58" spans="1:12" hidden="1">
      <c r="A58" s="8">
        <v>7</v>
      </c>
      <c r="B58" s="19"/>
      <c r="C58" s="40"/>
      <c r="D58" s="40"/>
      <c r="E58" s="103"/>
      <c r="F58" s="41"/>
      <c r="G58" s="17"/>
      <c r="H58" s="26"/>
      <c r="I58" s="26"/>
      <c r="J58" s="26"/>
      <c r="K58" s="26"/>
      <c r="L58" s="63"/>
    </row>
    <row r="59" spans="1:12" hidden="1">
      <c r="A59" s="8">
        <v>8</v>
      </c>
      <c r="B59" s="19"/>
      <c r="C59" s="33"/>
      <c r="D59" s="33"/>
      <c r="E59" s="102"/>
      <c r="F59" s="38"/>
      <c r="G59" s="13"/>
      <c r="H59" s="26"/>
      <c r="I59" s="26"/>
      <c r="J59" s="26"/>
      <c r="K59" s="26"/>
      <c r="L59" s="63"/>
    </row>
    <row r="60" spans="1:12" hidden="1">
      <c r="A60" s="8">
        <v>9</v>
      </c>
      <c r="B60" s="19"/>
      <c r="C60" s="33"/>
      <c r="D60" s="33"/>
      <c r="E60" s="102"/>
      <c r="F60" s="38"/>
      <c r="G60" s="13"/>
      <c r="H60" s="26"/>
      <c r="I60" s="26"/>
      <c r="J60" s="26"/>
      <c r="K60" s="26"/>
      <c r="L60" s="63"/>
    </row>
    <row r="61" spans="1:12" ht="12.75" customHeight="1">
      <c r="A61" s="154" t="s">
        <v>95</v>
      </c>
      <c r="B61" s="155"/>
      <c r="C61" s="156"/>
      <c r="D61" s="25"/>
      <c r="E61" s="108">
        <f>SUM(E53:E60)</f>
        <v>1100000</v>
      </c>
      <c r="F61" s="64"/>
      <c r="G61" s="64">
        <f>SUM(G53:G60)</f>
        <v>724500</v>
      </c>
      <c r="H61" s="64">
        <f>SUM(H53:H60)</f>
        <v>375500</v>
      </c>
      <c r="I61" s="64"/>
      <c r="J61" s="64"/>
      <c r="K61" s="64"/>
      <c r="L61" s="25"/>
    </row>
    <row r="62" spans="1:12" ht="12.75" customHeight="1">
      <c r="A62" s="167" t="s">
        <v>33</v>
      </c>
      <c r="B62" s="168"/>
      <c r="C62" s="168"/>
      <c r="D62" s="168"/>
      <c r="E62" s="168"/>
      <c r="F62" s="168"/>
      <c r="G62" s="168"/>
      <c r="H62" s="168"/>
      <c r="I62" s="168"/>
      <c r="J62" s="168"/>
      <c r="K62" s="168"/>
      <c r="L62" s="169"/>
    </row>
    <row r="63" spans="1:12" s="82" customFormat="1" ht="79.5" customHeight="1">
      <c r="A63" s="8">
        <v>1</v>
      </c>
      <c r="B63" s="126" t="s">
        <v>46</v>
      </c>
      <c r="C63" s="126" t="s">
        <v>48</v>
      </c>
      <c r="D63" s="40" t="s">
        <v>47</v>
      </c>
      <c r="E63" s="103">
        <v>294164</v>
      </c>
      <c r="F63" s="41"/>
      <c r="G63" s="17">
        <v>152079.6</v>
      </c>
      <c r="H63" s="26">
        <f t="shared" ref="H63:H68" si="0">E63-G63</f>
        <v>142084.4</v>
      </c>
      <c r="I63" s="14" t="s">
        <v>52</v>
      </c>
      <c r="J63" s="96" t="s">
        <v>55</v>
      </c>
      <c r="K63" s="26" t="s">
        <v>53</v>
      </c>
      <c r="L63" s="79" t="s">
        <v>58</v>
      </c>
    </row>
    <row r="64" spans="1:12" s="132" customFormat="1" ht="46.5" customHeight="1">
      <c r="A64" s="138">
        <v>2</v>
      </c>
      <c r="B64" s="127" t="s">
        <v>49</v>
      </c>
      <c r="C64" s="139" t="s">
        <v>50</v>
      </c>
      <c r="D64" s="139" t="s">
        <v>51</v>
      </c>
      <c r="E64" s="140">
        <v>47833.33</v>
      </c>
      <c r="F64" s="141"/>
      <c r="G64" s="142">
        <v>46159.14</v>
      </c>
      <c r="H64" s="143">
        <f t="shared" si="0"/>
        <v>1674.1900000000023</v>
      </c>
      <c r="I64" s="144" t="s">
        <v>54</v>
      </c>
      <c r="J64" s="145" t="s">
        <v>56</v>
      </c>
      <c r="K64" s="146" t="s">
        <v>53</v>
      </c>
      <c r="L64" s="139" t="s">
        <v>57</v>
      </c>
    </row>
    <row r="65" spans="1:12" s="132" customFormat="1" ht="46.5" customHeight="1">
      <c r="A65" s="8">
        <v>3</v>
      </c>
      <c r="B65" s="19" t="s">
        <v>68</v>
      </c>
      <c r="C65" s="79" t="s">
        <v>50</v>
      </c>
      <c r="D65" s="79" t="s">
        <v>69</v>
      </c>
      <c r="E65" s="128">
        <v>75100</v>
      </c>
      <c r="F65" s="129"/>
      <c r="G65" s="130">
        <v>43182.5</v>
      </c>
      <c r="H65" s="143">
        <f t="shared" si="0"/>
        <v>31917.5</v>
      </c>
      <c r="I65" s="133"/>
      <c r="J65" s="134"/>
      <c r="K65" s="131"/>
      <c r="L65" s="79"/>
    </row>
    <row r="66" spans="1:12" s="132" customFormat="1" ht="46.5" customHeight="1">
      <c r="A66" s="8">
        <v>4</v>
      </c>
      <c r="B66" s="19" t="s">
        <v>71</v>
      </c>
      <c r="C66" s="79" t="s">
        <v>72</v>
      </c>
      <c r="D66" s="79" t="s">
        <v>69</v>
      </c>
      <c r="E66" s="128">
        <v>237150</v>
      </c>
      <c r="F66" s="129"/>
      <c r="G66" s="130">
        <v>196834.5</v>
      </c>
      <c r="H66" s="143">
        <f t="shared" si="0"/>
        <v>40315.5</v>
      </c>
      <c r="I66" s="133"/>
      <c r="J66" s="134"/>
      <c r="K66" s="131"/>
      <c r="L66" s="79"/>
    </row>
    <row r="67" spans="1:12" s="132" customFormat="1" ht="46.5" customHeight="1">
      <c r="A67" s="8">
        <v>5</v>
      </c>
      <c r="B67" s="19" t="s">
        <v>76</v>
      </c>
      <c r="C67" s="79" t="s">
        <v>77</v>
      </c>
      <c r="D67" s="79" t="s">
        <v>78</v>
      </c>
      <c r="E67" s="128">
        <v>1750189</v>
      </c>
      <c r="F67" s="129"/>
      <c r="G67" s="130">
        <v>1410649</v>
      </c>
      <c r="H67" s="143">
        <f t="shared" si="0"/>
        <v>339540</v>
      </c>
      <c r="I67" s="133"/>
      <c r="J67" s="134"/>
      <c r="K67" s="131"/>
      <c r="L67" s="79"/>
    </row>
    <row r="68" spans="1:12" s="132" customFormat="1" ht="67.5" customHeight="1">
      <c r="A68" s="8">
        <v>6</v>
      </c>
      <c r="B68" s="19" t="s">
        <v>82</v>
      </c>
      <c r="C68" s="79" t="s">
        <v>72</v>
      </c>
      <c r="D68" s="79" t="s">
        <v>83</v>
      </c>
      <c r="E68" s="128">
        <v>342724</v>
      </c>
      <c r="F68" s="129"/>
      <c r="G68" s="130">
        <v>255386.38</v>
      </c>
      <c r="H68" s="143">
        <f t="shared" si="0"/>
        <v>87337.62</v>
      </c>
      <c r="I68" s="133"/>
      <c r="J68" s="134"/>
      <c r="K68" s="131"/>
      <c r="L68" s="79"/>
    </row>
    <row r="69" spans="1:12" s="132" customFormat="1" ht="67.5" customHeight="1">
      <c r="A69" s="8">
        <v>7</v>
      </c>
      <c r="B69" s="19" t="s">
        <v>84</v>
      </c>
      <c r="C69" s="79" t="s">
        <v>77</v>
      </c>
      <c r="D69" s="79" t="s">
        <v>83</v>
      </c>
      <c r="E69" s="128">
        <v>2648206.71</v>
      </c>
      <c r="F69" s="129"/>
      <c r="G69" s="130">
        <v>2013998</v>
      </c>
      <c r="H69" s="143">
        <f>E69-G69</f>
        <v>634208.71</v>
      </c>
      <c r="I69" s="133"/>
      <c r="J69" s="134"/>
      <c r="K69" s="131"/>
      <c r="L69" s="79"/>
    </row>
    <row r="70" spans="1:12" s="132" customFormat="1" ht="67.5" customHeight="1">
      <c r="A70" s="8">
        <v>8</v>
      </c>
      <c r="B70" s="19" t="s">
        <v>88</v>
      </c>
      <c r="C70" s="79" t="s">
        <v>72</v>
      </c>
      <c r="D70" s="79" t="s">
        <v>89</v>
      </c>
      <c r="E70" s="128">
        <v>153333.35999999999</v>
      </c>
      <c r="F70" s="129"/>
      <c r="G70" s="130">
        <v>95000</v>
      </c>
      <c r="H70" s="26">
        <f>E70-G70</f>
        <v>58333.359999999986</v>
      </c>
      <c r="I70" s="170"/>
      <c r="J70" s="134"/>
      <c r="K70" s="131"/>
      <c r="L70" s="79"/>
    </row>
    <row r="71" spans="1:12">
      <c r="A71" s="8">
        <v>9</v>
      </c>
      <c r="B71" s="19"/>
      <c r="C71" s="25"/>
      <c r="D71" s="25"/>
      <c r="E71" s="113"/>
      <c r="F71" s="25"/>
      <c r="G71" s="28"/>
      <c r="H71" s="171"/>
    </row>
    <row r="72" spans="1:12" ht="12.75" customHeight="1">
      <c r="A72" s="154" t="s">
        <v>95</v>
      </c>
      <c r="B72" s="155"/>
      <c r="C72" s="156"/>
      <c r="D72" s="25"/>
      <c r="E72" s="147">
        <f>SUM(E63:E71)</f>
        <v>5548700.4000000004</v>
      </c>
      <c r="F72" s="147">
        <f t="shared" ref="F72" si="1">SUM(F63:F66)</f>
        <v>0</v>
      </c>
      <c r="G72" s="147">
        <f>SUM(G63:G70)</f>
        <v>4213289.12</v>
      </c>
      <c r="H72" s="147">
        <f>SUM(H63:H70)</f>
        <v>1335411.2799999998</v>
      </c>
      <c r="I72" s="64"/>
      <c r="J72" s="64"/>
      <c r="K72" s="64"/>
      <c r="L72" s="25"/>
    </row>
    <row r="73" spans="1:12" hidden="1">
      <c r="A73" s="91"/>
      <c r="B73" s="98"/>
      <c r="C73" s="92"/>
      <c r="D73" s="92"/>
      <c r="E73" s="111"/>
      <c r="F73" s="93"/>
      <c r="G73" s="93"/>
      <c r="H73" s="93"/>
      <c r="I73" s="93"/>
      <c r="J73" s="93"/>
      <c r="K73" s="93"/>
      <c r="L73" s="94"/>
    </row>
    <row r="74" spans="1:12" ht="12.75" hidden="1" customHeight="1">
      <c r="A74" s="167" t="s">
        <v>25</v>
      </c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9"/>
    </row>
    <row r="75" spans="1:12" s="82" customFormat="1" ht="52.5" hidden="1" customHeight="1">
      <c r="A75" s="33" t="s">
        <v>31</v>
      </c>
      <c r="B75" s="122"/>
      <c r="C75" s="79"/>
      <c r="D75" s="79"/>
      <c r="E75" s="112"/>
      <c r="F75" s="81"/>
      <c r="G75" s="80"/>
      <c r="H75" s="13"/>
      <c r="I75" s="13"/>
      <c r="J75" s="13"/>
      <c r="K75" s="13"/>
      <c r="L75" s="79"/>
    </row>
    <row r="76" spans="1:12" ht="12.75" hidden="1" customHeight="1">
      <c r="A76" s="33"/>
      <c r="B76" s="123"/>
      <c r="C76" s="25"/>
      <c r="D76" s="25"/>
      <c r="E76" s="110"/>
      <c r="F76" s="64"/>
      <c r="G76" s="64"/>
      <c r="H76" s="68"/>
      <c r="I76" s="68"/>
      <c r="J76" s="68"/>
      <c r="K76" s="68"/>
      <c r="L76" s="25"/>
    </row>
    <row r="77" spans="1:12" ht="12.75" hidden="1" customHeight="1">
      <c r="A77" s="154" t="s">
        <v>37</v>
      </c>
      <c r="B77" s="155"/>
      <c r="C77" s="156"/>
      <c r="D77" s="25"/>
      <c r="E77" s="110">
        <f>SUM(E75:E76)</f>
        <v>0</v>
      </c>
      <c r="F77" s="64"/>
      <c r="G77" s="64">
        <f>SUM(G75:G76)</f>
        <v>0</v>
      </c>
      <c r="H77" s="64">
        <f>SUM(H75:H76)</f>
        <v>0</v>
      </c>
      <c r="I77" s="64"/>
      <c r="J77" s="64"/>
      <c r="K77" s="64"/>
      <c r="L77" s="25"/>
    </row>
    <row r="78" spans="1:12" ht="12.75" hidden="1" customHeight="1">
      <c r="A78" s="162" t="s">
        <v>30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4"/>
    </row>
    <row r="79" spans="1:12" ht="12.75" hidden="1" customHeight="1">
      <c r="A79" s="8">
        <v>1</v>
      </c>
      <c r="B79" s="19"/>
      <c r="C79" s="33"/>
      <c r="D79" s="33"/>
      <c r="E79" s="102"/>
      <c r="F79" s="38"/>
      <c r="G79" s="13"/>
      <c r="H79" s="26"/>
      <c r="I79" s="26"/>
      <c r="J79" s="26"/>
      <c r="K79" s="26"/>
      <c r="L79" s="69"/>
    </row>
    <row r="80" spans="1:12" ht="12.75" hidden="1" customHeight="1">
      <c r="A80" s="154" t="s">
        <v>23</v>
      </c>
      <c r="B80" s="156"/>
      <c r="C80" s="25"/>
      <c r="D80" s="25"/>
      <c r="E80" s="113">
        <f>+E79</f>
        <v>0</v>
      </c>
      <c r="F80" s="38"/>
      <c r="G80" s="70">
        <f>+G79</f>
        <v>0</v>
      </c>
      <c r="H80" s="71">
        <f>+H79</f>
        <v>0</v>
      </c>
      <c r="I80" s="71"/>
      <c r="J80" s="71"/>
      <c r="K80" s="71"/>
      <c r="L80" s="25"/>
    </row>
    <row r="81" spans="1:14" hidden="1">
      <c r="A81" s="153"/>
      <c r="B81" s="153"/>
      <c r="C81" s="25"/>
      <c r="D81" s="25"/>
      <c r="E81" s="113"/>
      <c r="F81" s="66"/>
      <c r="G81" s="65"/>
      <c r="H81" s="67"/>
      <c r="I81" s="67"/>
      <c r="J81" s="67"/>
      <c r="K81" s="67"/>
      <c r="L81" s="25"/>
    </row>
    <row r="82" spans="1:14" ht="12.75" hidden="1" customHeight="1">
      <c r="A82" s="167" t="s">
        <v>32</v>
      </c>
      <c r="B82" s="168"/>
      <c r="C82" s="168"/>
      <c r="D82" s="168"/>
      <c r="E82" s="168"/>
      <c r="F82" s="168"/>
      <c r="G82" s="168"/>
      <c r="H82" s="168"/>
      <c r="I82" s="168"/>
      <c r="J82" s="168"/>
      <c r="K82" s="168"/>
      <c r="L82" s="169"/>
    </row>
    <row r="83" spans="1:14" ht="99" hidden="1" customHeight="1">
      <c r="A83" s="33" t="s">
        <v>31</v>
      </c>
      <c r="B83" s="7"/>
      <c r="C83" s="79"/>
      <c r="D83" s="79"/>
      <c r="E83" s="114"/>
      <c r="F83" s="84"/>
      <c r="G83" s="83"/>
      <c r="H83" s="85"/>
      <c r="I83" s="85"/>
      <c r="J83" s="85"/>
      <c r="K83" s="85"/>
      <c r="L83" s="89"/>
    </row>
    <row r="84" spans="1:14" hidden="1">
      <c r="A84" s="33"/>
      <c r="B84" s="31"/>
      <c r="C84" s="25"/>
      <c r="D84" s="25"/>
      <c r="E84" s="113"/>
      <c r="F84" s="66"/>
      <c r="G84" s="65"/>
      <c r="H84" s="67"/>
      <c r="I84" s="67"/>
      <c r="J84" s="67"/>
      <c r="K84" s="67"/>
      <c r="L84" s="25"/>
    </row>
    <row r="85" spans="1:14" ht="12.75" hidden="1" customHeight="1">
      <c r="A85" s="154" t="s">
        <v>37</v>
      </c>
      <c r="B85" s="155"/>
      <c r="C85" s="156"/>
      <c r="D85" s="25"/>
      <c r="E85" s="110">
        <f>SUM(E83:E84)</f>
        <v>0</v>
      </c>
      <c r="F85" s="61"/>
      <c r="G85" s="64">
        <f>SUM(G83:G84)</f>
        <v>0</v>
      </c>
      <c r="H85" s="64">
        <f>SUM(H83:H84)</f>
        <v>0</v>
      </c>
      <c r="I85" s="64"/>
      <c r="J85" s="64"/>
      <c r="K85" s="64"/>
      <c r="L85" s="25"/>
    </row>
    <row r="86" spans="1:14" hidden="1">
      <c r="A86" s="72"/>
      <c r="B86" s="123"/>
      <c r="C86" s="25"/>
      <c r="D86" s="25"/>
      <c r="E86" s="113"/>
      <c r="F86" s="61"/>
      <c r="G86" s="70"/>
      <c r="H86" s="71"/>
      <c r="I86" s="71"/>
      <c r="J86" s="71"/>
      <c r="K86" s="71"/>
      <c r="L86" s="25"/>
    </row>
    <row r="87" spans="1:14" s="88" customFormat="1" hidden="1">
      <c r="A87" s="73" t="s">
        <v>35</v>
      </c>
      <c r="B87" s="124"/>
      <c r="C87" s="86"/>
      <c r="D87" s="86"/>
      <c r="E87" s="115" t="e">
        <f>+E80+E61+E51+#REF!+E45+E37+E27+E18+E24+E77+E85</f>
        <v>#REF!</v>
      </c>
      <c r="F87" s="87"/>
      <c r="G87" s="87" t="e">
        <f>+G80+G61+G51+#REF!+G45+G37+G27+G18+G24+G77+G85</f>
        <v>#REF!</v>
      </c>
      <c r="H87" s="87" t="e">
        <f>+H80+H61+H51+#REF!+H45+H37+H27+H18+H24+H77+H85+H72</f>
        <v>#REF!</v>
      </c>
      <c r="I87" s="87"/>
      <c r="J87" s="87"/>
      <c r="K87" s="87"/>
      <c r="L87" s="86"/>
    </row>
    <row r="88" spans="1:14" ht="25.5" customHeight="1">
      <c r="A88" s="162" t="s">
        <v>103</v>
      </c>
      <c r="B88" s="163"/>
      <c r="C88" s="164"/>
      <c r="D88" s="25"/>
      <c r="E88" s="137">
        <f>E18+E72+E61</f>
        <v>8457107.3500000015</v>
      </c>
      <c r="F88" s="137">
        <f t="shared" ref="F88:H88" si="2">F18+F72+F61</f>
        <v>0</v>
      </c>
      <c r="G88" s="137">
        <f t="shared" si="2"/>
        <v>6290241.5200000005</v>
      </c>
      <c r="H88" s="137">
        <f t="shared" si="2"/>
        <v>2166865.83</v>
      </c>
      <c r="I88" s="136"/>
      <c r="J88" s="136"/>
      <c r="K88" s="136"/>
      <c r="L88" s="25"/>
    </row>
    <row r="89" spans="1:14" ht="18.75">
      <c r="H89" s="76"/>
      <c r="I89" s="76"/>
      <c r="J89" s="76"/>
      <c r="K89" s="76"/>
    </row>
    <row r="90" spans="1:14" ht="15.75">
      <c r="A90" s="161"/>
      <c r="B90" s="161"/>
      <c r="C90" s="161"/>
      <c r="D90" s="161"/>
      <c r="E90" s="161"/>
      <c r="F90" s="161"/>
      <c r="G90" s="161"/>
      <c r="H90" s="161"/>
      <c r="I90" s="161"/>
      <c r="J90" s="161"/>
      <c r="K90" s="161"/>
      <c r="L90" s="161"/>
    </row>
    <row r="94" spans="1:14">
      <c r="N94" s="75"/>
    </row>
  </sheetData>
  <mergeCells count="34">
    <mergeCell ref="A48:L48"/>
    <mergeCell ref="A52:L52"/>
    <mergeCell ref="A62:L62"/>
    <mergeCell ref="A74:L74"/>
    <mergeCell ref="A82:L82"/>
    <mergeCell ref="A90:L90"/>
    <mergeCell ref="A85:C85"/>
    <mergeCell ref="A51:C51"/>
    <mergeCell ref="A78:L78"/>
    <mergeCell ref="A80:B80"/>
    <mergeCell ref="A81:B81"/>
    <mergeCell ref="A61:C61"/>
    <mergeCell ref="A88:C88"/>
    <mergeCell ref="A77:C77"/>
    <mergeCell ref="A72:C72"/>
    <mergeCell ref="A39:B39"/>
    <mergeCell ref="A46:B46"/>
    <mergeCell ref="A47:B47"/>
    <mergeCell ref="A24:C24"/>
    <mergeCell ref="A18:C18"/>
    <mergeCell ref="A37:B37"/>
    <mergeCell ref="A25:L25"/>
    <mergeCell ref="A27:B27"/>
    <mergeCell ref="A28:B28"/>
    <mergeCell ref="A29:B29"/>
    <mergeCell ref="A45:C45"/>
    <mergeCell ref="A40:L40"/>
    <mergeCell ref="A30:L30"/>
    <mergeCell ref="A32:L32"/>
    <mergeCell ref="A1:L1"/>
    <mergeCell ref="A3:L3"/>
    <mergeCell ref="A6:L6"/>
    <mergeCell ref="A19:L19"/>
    <mergeCell ref="A38:B38"/>
  </mergeCells>
  <phoneticPr fontId="15" type="noConversion"/>
  <pageMargins left="0.62992125984251968" right="0.15748031496062992" top="0.27559055118110237" bottom="0.19685039370078741" header="0.31496062992125984" footer="0.19685039370078741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2015-03-13T00:31:17Z</cp:lastPrinted>
  <dcterms:created xsi:type="dcterms:W3CDTF">2014-09-23T05:11:52Z</dcterms:created>
  <dcterms:modified xsi:type="dcterms:W3CDTF">2015-04-28T08:57:02Z</dcterms:modified>
</cp:coreProperties>
</file>