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  <definedName name="_xlnm.Print_Area" localSheetId="0">Лист1!$A$1:$K$79</definedName>
  </definedNames>
  <calcPr calcId="125725"/>
</workbook>
</file>

<file path=xl/calcChain.xml><?xml version="1.0" encoding="utf-8"?>
<calcChain xmlns="http://schemas.openxmlformats.org/spreadsheetml/2006/main">
  <c r="J73" i="1"/>
  <c r="J50"/>
  <c r="J49"/>
  <c r="I45"/>
  <c r="I47" s="1"/>
  <c r="J45"/>
  <c r="D45"/>
  <c r="D47" s="1"/>
  <c r="I29"/>
  <c r="I31" s="1"/>
  <c r="D29"/>
  <c r="D31" s="1"/>
  <c r="J27"/>
  <c r="J28"/>
  <c r="J26"/>
  <c r="J24"/>
  <c r="J25"/>
  <c r="J23"/>
  <c r="J69"/>
  <c r="J71" s="1"/>
  <c r="I69"/>
  <c r="I71" s="1"/>
  <c r="D69"/>
  <c r="D71" s="1"/>
  <c r="J64"/>
  <c r="J66" s="1"/>
  <c r="I64"/>
  <c r="D64"/>
  <c r="D66" s="1"/>
  <c r="J57"/>
  <c r="J59" s="1"/>
  <c r="I57"/>
  <c r="I59" s="1"/>
  <c r="D57"/>
  <c r="D59" s="1"/>
  <c r="I51"/>
  <c r="I53" s="1"/>
  <c r="D51"/>
  <c r="D53" s="1"/>
  <c r="J47"/>
  <c r="J40"/>
  <c r="J42" s="1"/>
  <c r="I40"/>
  <c r="I42" s="1"/>
  <c r="D40"/>
  <c r="D42" s="1"/>
  <c r="J34"/>
  <c r="J36" s="1"/>
  <c r="I34"/>
  <c r="I36" s="1"/>
  <c r="D34"/>
  <c r="D36" s="1"/>
  <c r="J51" l="1"/>
  <c r="J53" s="1"/>
  <c r="J29"/>
  <c r="J31" s="1"/>
  <c r="I73"/>
  <c r="I66"/>
  <c r="D73"/>
</calcChain>
</file>

<file path=xl/sharedStrings.xml><?xml version="1.0" encoding="utf-8"?>
<sst xmlns="http://schemas.openxmlformats.org/spreadsheetml/2006/main" count="144" uniqueCount="121">
  <si>
    <t xml:space="preserve">№ п/п </t>
  </si>
  <si>
    <t>№ аукциона на ЭТП /официальном сайте</t>
  </si>
  <si>
    <t>Наименование аукциона/конкурса</t>
  </si>
  <si>
    <t xml:space="preserve">Начальная цена контракта, руб. </t>
  </si>
  <si>
    <t xml:space="preserve">Дата опубликования </t>
  </si>
  <si>
    <t xml:space="preserve">Начало аукциона </t>
  </si>
  <si>
    <t xml:space="preserve">Кол-во заявок </t>
  </si>
  <si>
    <t xml:space="preserve">Допущено к аук-ну </t>
  </si>
  <si>
    <t>Цена по итогам торгов,руб.</t>
  </si>
  <si>
    <t>Экономия, руб.</t>
  </si>
  <si>
    <t>Примечание (указать КБК - РПР, ЦСР, ВР и направления расходования средств экономии)</t>
  </si>
  <si>
    <t>Администрация г. Благовещенска</t>
  </si>
  <si>
    <t>Оказание услуги по передаче данных и телематических услуг (интернет)</t>
  </si>
  <si>
    <t>0123300008214000448</t>
  </si>
  <si>
    <t>Поставка комплектов спортивной формы</t>
  </si>
  <si>
    <t>0123300008214000422</t>
  </si>
  <si>
    <t>Оказание услуг по повышению квалификации по программе «Управление государственными и муниципальными закупками в рамках контрактной системы в сфере закупок товаров, работ, услуг (Федеральный закон от 05.04.2013 № 44-ФЗ)»</t>
  </si>
  <si>
    <t>0123300008214000447</t>
  </si>
  <si>
    <t>Поставка срезанных цветов</t>
  </si>
  <si>
    <t>0123300008214000446</t>
  </si>
  <si>
    <t>Оказание услуг по охране объектов при помощи кнопки тревожной сигнализации с выездом группы немедленного реагирования</t>
  </si>
  <si>
    <t>0123300008214000445</t>
  </si>
  <si>
    <t>Оказание услуг по техническому обслуживанию кондиционеров</t>
  </si>
  <si>
    <t>0123300008214000444</t>
  </si>
  <si>
    <t>Оказание услуг по физической охране объектов с использованием специальных средств</t>
  </si>
  <si>
    <t>0123300008214000441</t>
  </si>
  <si>
    <t>Поставка спортивного инвентаря</t>
  </si>
  <si>
    <t>0123300008214000424</t>
  </si>
  <si>
    <t>Оказание услуг по организации и проведению фестиваля молодежного искусства «Арт-квадрат».</t>
  </si>
  <si>
    <t>0123300008214000420</t>
  </si>
  <si>
    <t>Оказание услуг по организации и проведению городского форума «Содействие развитию деловой активности молодежи»</t>
  </si>
  <si>
    <t>0123300008214000456</t>
  </si>
  <si>
    <t>Оказание услуг по озвучиванию мероприятия</t>
  </si>
  <si>
    <t>0123300008214000455</t>
  </si>
  <si>
    <t>Оказание услуг по изготовлению наградной атрибутики</t>
  </si>
  <si>
    <t>0123300008214000454</t>
  </si>
  <si>
    <t>Выполнение работ по благоустройству городских спортивных площадок</t>
  </si>
  <si>
    <t>0123300008214000453</t>
  </si>
  <si>
    <t>0123300008214000484</t>
  </si>
  <si>
    <t>Оказание услуг по оформлению подписки и доставке периодических печатных изданий на второе полугодие 2014 года</t>
  </si>
  <si>
    <t>0123300008214000466</t>
  </si>
  <si>
    <t>Поставка МФУ (многофункциональное устройство)</t>
  </si>
  <si>
    <t>0123300008214000464</t>
  </si>
  <si>
    <t>Поставка принтеров</t>
  </si>
  <si>
    <t>0123300008214000491</t>
  </si>
  <si>
    <t>Итого II квартал</t>
  </si>
  <si>
    <t>I квартал</t>
  </si>
  <si>
    <t>Всего:</t>
  </si>
  <si>
    <t>Благовещенская городская Дума</t>
  </si>
  <si>
    <t>-</t>
  </si>
  <si>
    <t>Комитет по управлению имуществом муниципального образования г. Благовещенска</t>
  </si>
  <si>
    <t>Поставка бумаги для офисной техники</t>
  </si>
  <si>
    <t>0123300008214000435</t>
  </si>
  <si>
    <t>Оказание оценочных услуг</t>
  </si>
  <si>
    <t>0123300008214000458</t>
  </si>
  <si>
    <t>Оказание услуг по доработке, обслуживанию и информационно-техническому сопровождению комплекса программ платформы «1С:Предприятие» («1С:Предприятие 7.7 Аренда», «1С:Предприятие 8 Земля», «1С: Предприятие 8 Реестр муниципальной собственности», «1С:Предприятие 8 Бухгалтерия государственного учреждения», «1С:Предприятие 8 Заработная плата и кадры бюджетного учреждения»)</t>
  </si>
  <si>
    <t>Управление по делам ГО и ЧС администрации г. Благовещенска</t>
  </si>
  <si>
    <t>0123300008214000442</t>
  </si>
  <si>
    <t>Оказание услуг по организации доступа к единой городской системе видеонаблюдения по радиоканалу 5.3 ГГц в рамках автоматизированного программного комплекса «Безопасный город»</t>
  </si>
  <si>
    <t>Управление образования администрации города Благовещенска</t>
  </si>
  <si>
    <t>Оказание услуг по техническому обслуживанию внутренних инженерных сетей</t>
  </si>
  <si>
    <t>0123300008214000450</t>
  </si>
  <si>
    <t>Финансовое управление администрация города Благовещенска</t>
  </si>
  <si>
    <t>0123300008214000443</t>
  </si>
  <si>
    <t>Оказание услуг по оформлению подписки на газеты и журналы на 2-ое полугодие 2014 года</t>
  </si>
  <si>
    <t>0123300008214000461</t>
  </si>
  <si>
    <t>Поставка персональных компьютеров</t>
  </si>
  <si>
    <t>Управление культуры администрации города Благовещенска</t>
  </si>
  <si>
    <t>0123300008214000493</t>
  </si>
  <si>
    <t>0123300008214000483</t>
  </si>
  <si>
    <t>0123300008214000492</t>
  </si>
  <si>
    <t>Выполнения работ по установке систем автоматического регулирования тепловой энергии</t>
  </si>
  <si>
    <t>Контрольно-счетная палата города Благовещенска</t>
  </si>
  <si>
    <t>Всего по ГРБС II квартал</t>
  </si>
  <si>
    <t>0123300008214000353</t>
  </si>
  <si>
    <t>Оказание услуг по подписке на периодические издания на 2-ое полугодие 2014 года</t>
  </si>
  <si>
    <t>чужие</t>
  </si>
  <si>
    <t>0123300008214000362</t>
  </si>
  <si>
    <t>Поставка бумаги для офисной техники.</t>
  </si>
  <si>
    <t>Итого к перераспределению 2 квартал</t>
  </si>
  <si>
    <t xml:space="preserve">Экономия по торгам за II квартал 2014 года  с 10.06.2014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</si>
  <si>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</si>
  <si>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</si>
  <si>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</si>
  <si>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</si>
  <si>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</si>
  <si>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</si>
  <si>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</si>
  <si>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</si>
  <si>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</si>
  <si>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</si>
  <si>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</si>
  <si>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</si>
  <si>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</si>
  <si>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</si>
  <si>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</si>
  <si>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</si>
  <si>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</si>
  <si>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0123300008214000480</t>
  </si>
  <si>
    <t>18</t>
  </si>
  <si>
    <t>19</t>
  </si>
  <si>
    <t>20</t>
  </si>
  <si>
    <t>Выполнение кадастровых работ</t>
  </si>
  <si>
    <t>0123300008214000488</t>
  </si>
  <si>
    <t>Выполнение проектно-изыскательских работ по объекту «Капитальный ремонт ул.Мухина от ул.Пролетарская до ул.Зейская»</t>
  </si>
  <si>
    <t>0123300008214000496</t>
  </si>
  <si>
    <t>21</t>
  </si>
  <si>
    <t>22</t>
  </si>
  <si>
    <t>23</t>
  </si>
  <si>
    <t>0123300008214000500</t>
  </si>
  <si>
    <t>Поставка электросковороды для пищеблока на объект «Хирургический блок на 300 коеек «МУЗ ГКБ 1», г. Благовещенск».</t>
  </si>
  <si>
    <t>0123300008214000497</t>
  </si>
  <si>
    <t>Поставка мебели ученической</t>
  </si>
  <si>
    <t xml:space="preserve">Пустые ячейки "Примечание" необходимо заполнить (КБК) и добавить информацию о согласовании с главой администрации направления сумм экономии на другие расходы.(слово "Согласовано" и согласованная сумма, а также представить в финансовое управление копии подтверждающих документов с резолюцией главы. Без документов согласование будет недействительным ). </t>
  </si>
  <si>
    <t>002 0707 0000256 244 290</t>
  </si>
  <si>
    <t xml:space="preserve">  002 0104 0000106 244 226</t>
  </si>
  <si>
    <t>002 0113 0000204 111 211</t>
  </si>
  <si>
    <t>002 1102 7002000 244 310</t>
  </si>
  <si>
    <t>002 1102 7000500 244 290</t>
  </si>
  <si>
    <t>002 1102 7002000 244 226</t>
  </si>
  <si>
    <t>002 1102 70000500 244 226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</si>
</sst>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14" fontId="3" fillId="0" borderId="3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right"/>
    </xf>
    <xf numFmtId="0" fontId="3" fillId="2" borderId="8" xfId="0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14" fontId="3" fillId="2" borderId="8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wrapText="1"/>
    </xf>
    <xf numFmtId="0" fontId="3" fillId="0" borderId="8" xfId="0" applyFont="1" applyBorder="1"/>
    <xf numFmtId="0" fontId="8" fillId="0" borderId="0" xfId="0" applyFont="1"/>
    <xf numFmtId="0" fontId="3" fillId="2" borderId="5" xfId="0" applyFont="1" applyFill="1" applyBorder="1" applyAlignment="1">
      <alignment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3" fillId="0" borderId="3" xfId="0" applyFont="1" applyBorder="1"/>
    <xf numFmtId="0" fontId="3" fillId="0" borderId="11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4" fontId="3" fillId="2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wrapText="1"/>
    </xf>
    <xf numFmtId="49" fontId="3" fillId="0" borderId="12" xfId="0" applyNumberFormat="1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0" fillId="3" borderId="0" xfId="0" applyFill="1" applyBorder="1" applyAlignment="1">
      <alignment wrapText="1"/>
    </xf>
    <xf numFmtId="0" fontId="3" fillId="0" borderId="0" xfId="0" applyFont="1" applyBorder="1"/>
    <xf numFmtId="4" fontId="3" fillId="2" borderId="3" xfId="0" applyNumberFormat="1" applyFont="1" applyFill="1" applyBorder="1" applyAlignment="1">
      <alignment horizontal="right" wrapText="1"/>
    </xf>
    <xf numFmtId="14" fontId="3" fillId="2" borderId="3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left" vertical="center"/>
    </xf>
    <xf numFmtId="4" fontId="3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left" vertical="center" wrapText="1"/>
    </xf>
    <xf numFmtId="43" fontId="7" fillId="0" borderId="8" xfId="1" applyFont="1" applyBorder="1" applyAlignment="1">
      <alignment horizontal="right"/>
    </xf>
    <xf numFmtId="43" fontId="7" fillId="0" borderId="8" xfId="1" applyFont="1" applyFill="1" applyBorder="1" applyAlignment="1">
      <alignment horizontal="right"/>
    </xf>
    <xf numFmtId="2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14" fontId="3" fillId="0" borderId="7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wrapText="1"/>
    </xf>
    <xf numFmtId="2" fontId="3" fillId="0" borderId="8" xfId="0" applyNumberFormat="1" applyFont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" fontId="3" fillId="0" borderId="3" xfId="0" applyNumberFormat="1" applyFont="1" applyBorder="1"/>
    <xf numFmtId="4" fontId="3" fillId="0" borderId="3" xfId="0" applyNumberFormat="1" applyFont="1" applyFill="1" applyBorder="1"/>
    <xf numFmtId="4" fontId="3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right" vertical="center" wrapText="1"/>
    </xf>
    <xf numFmtId="14" fontId="6" fillId="0" borderId="3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3" xfId="0" applyNumberFormat="1" applyFont="1" applyBorder="1"/>
    <xf numFmtId="0" fontId="2" fillId="0" borderId="13" xfId="0" applyFont="1" applyBorder="1"/>
    <xf numFmtId="4" fontId="2" fillId="0" borderId="12" xfId="0" applyNumberFormat="1" applyFont="1" applyBorder="1"/>
    <xf numFmtId="4" fontId="7" fillId="0" borderId="3" xfId="0" applyNumberFormat="1" applyFont="1" applyFill="1" applyBorder="1"/>
    <xf numFmtId="0" fontId="3" fillId="0" borderId="0" xfId="0" applyFont="1" applyAlignment="1">
      <alignment horizontal="center" vertical="center"/>
    </xf>
    <xf numFmtId="49" fontId="3" fillId="0" borderId="0" xfId="0" applyNumberFormat="1" applyFont="1"/>
    <xf numFmtId="4" fontId="3" fillId="0" borderId="0" xfId="0" applyNumberFormat="1" applyFont="1" applyFill="1"/>
    <xf numFmtId="0" fontId="5" fillId="3" borderId="3" xfId="0" applyFont="1" applyFill="1" applyBorder="1" applyAlignment="1">
      <alignment wrapText="1"/>
    </xf>
    <xf numFmtId="4" fontId="7" fillId="0" borderId="8" xfId="0" applyNumberFormat="1" applyFont="1" applyFill="1" applyBorder="1" applyAlignment="1">
      <alignment horizontal="right" vertical="center" wrapText="1"/>
    </xf>
    <xf numFmtId="4" fontId="7" fillId="2" borderId="8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3" fontId="3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topLeftCell="A19" workbookViewId="0">
      <selection activeCell="L19" sqref="L19"/>
    </sheetView>
  </sheetViews>
  <sheetFormatPr defaultRowHeight="15"/>
  <cols>
    <col min="1" max="1" width="4.42578125" style="99" customWidth="1"/>
    <col min="2" max="2" width="19.5703125" style="100" customWidth="1"/>
    <col min="3" max="3" width="22" style="1" customWidth="1"/>
    <col min="4" max="4" width="13.5703125" style="1" customWidth="1"/>
    <col min="5" max="5" width="12" style="1" customWidth="1"/>
    <col min="6" max="6" width="3.7109375" style="1" hidden="1" customWidth="1"/>
    <col min="7" max="7" width="8.28515625" style="1" customWidth="1"/>
    <col min="8" max="8" width="10.28515625" style="1" customWidth="1"/>
    <col min="9" max="9" width="13.42578125" style="84" customWidth="1"/>
    <col min="10" max="10" width="12" style="101" customWidth="1"/>
    <col min="11" max="11" width="26.28515625" style="1" customWidth="1"/>
    <col min="12" max="12" width="27.7109375" style="1" customWidth="1"/>
    <col min="13" max="13" width="12.5703125" style="1" bestFit="1" customWidth="1"/>
    <col min="14" max="16384" width="9.140625" style="1"/>
  </cols>
  <sheetData>
    <row r="1" spans="1:12">
      <c r="A1" s="120" t="s">
        <v>80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2" ht="78" customHeight="1">
      <c r="A2" s="122" t="s">
        <v>113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2" s="7" customFormat="1" ht="99.75">
      <c r="A4" s="4" t="s">
        <v>0</v>
      </c>
      <c r="B4" s="5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6" t="s">
        <v>8</v>
      </c>
      <c r="J4" s="6" t="s">
        <v>9</v>
      </c>
      <c r="K4" s="4" t="s">
        <v>10</v>
      </c>
    </row>
    <row r="5" spans="1:12" s="7" customFormat="1">
      <c r="A5" s="123" t="s">
        <v>11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2" ht="30">
      <c r="A6" s="8" t="s">
        <v>81</v>
      </c>
      <c r="B6" s="21" t="s">
        <v>13</v>
      </c>
      <c r="C6" s="102" t="s">
        <v>14</v>
      </c>
      <c r="D6" s="17">
        <v>92565.6</v>
      </c>
      <c r="E6" s="22">
        <v>41785</v>
      </c>
      <c r="F6" s="19"/>
      <c r="G6" s="18">
        <v>3</v>
      </c>
      <c r="H6" s="18">
        <v>3</v>
      </c>
      <c r="I6" s="10">
        <v>89000</v>
      </c>
      <c r="J6" s="14">
        <v>3565.6</v>
      </c>
      <c r="K6" s="20" t="s">
        <v>114</v>
      </c>
    </row>
    <row r="7" spans="1:12" ht="210">
      <c r="A7" s="8" t="s">
        <v>82</v>
      </c>
      <c r="B7" s="25" t="s">
        <v>15</v>
      </c>
      <c r="C7" s="50" t="s">
        <v>16</v>
      </c>
      <c r="D7" s="29">
        <v>104400</v>
      </c>
      <c r="E7" s="30">
        <v>41779</v>
      </c>
      <c r="F7" s="26"/>
      <c r="G7" s="27">
        <v>2</v>
      </c>
      <c r="H7" s="27">
        <v>2</v>
      </c>
      <c r="I7" s="31">
        <v>56376</v>
      </c>
      <c r="J7" s="24">
        <v>48024</v>
      </c>
      <c r="K7" s="20" t="s">
        <v>115</v>
      </c>
      <c r="L7" s="124"/>
    </row>
    <row r="8" spans="1:12" ht="30">
      <c r="A8" s="8" t="s">
        <v>83</v>
      </c>
      <c r="B8" s="25" t="s">
        <v>17</v>
      </c>
      <c r="C8" s="9" t="s">
        <v>18</v>
      </c>
      <c r="D8" s="29">
        <v>51300</v>
      </c>
      <c r="E8" s="30">
        <v>41785</v>
      </c>
      <c r="F8" s="26"/>
      <c r="G8" s="27">
        <v>3</v>
      </c>
      <c r="H8" s="27">
        <v>3</v>
      </c>
      <c r="I8" s="31">
        <v>23568.02</v>
      </c>
      <c r="J8" s="24">
        <v>27731.98</v>
      </c>
      <c r="K8" s="28"/>
    </row>
    <row r="9" spans="1:12" ht="120">
      <c r="A9" s="8" t="s">
        <v>84</v>
      </c>
      <c r="B9" s="25" t="s">
        <v>19</v>
      </c>
      <c r="C9" s="9" t="s">
        <v>20</v>
      </c>
      <c r="D9" s="29">
        <v>162000</v>
      </c>
      <c r="E9" s="30">
        <v>41782</v>
      </c>
      <c r="F9" s="26"/>
      <c r="G9" s="27">
        <v>3</v>
      </c>
      <c r="H9" s="27">
        <v>3</v>
      </c>
      <c r="I9" s="31">
        <v>54000</v>
      </c>
      <c r="J9" s="24">
        <v>108000</v>
      </c>
      <c r="K9" s="28" t="s">
        <v>116</v>
      </c>
    </row>
    <row r="10" spans="1:12" ht="60">
      <c r="A10" s="8" t="s">
        <v>85</v>
      </c>
      <c r="B10" s="25" t="s">
        <v>21</v>
      </c>
      <c r="C10" s="9" t="s">
        <v>22</v>
      </c>
      <c r="D10" s="29">
        <v>55000</v>
      </c>
      <c r="E10" s="30">
        <v>41782</v>
      </c>
      <c r="F10" s="26"/>
      <c r="G10" s="27">
        <v>4</v>
      </c>
      <c r="H10" s="27">
        <v>4</v>
      </c>
      <c r="I10" s="31">
        <v>33000</v>
      </c>
      <c r="J10" s="24">
        <v>22000</v>
      </c>
      <c r="K10" s="28" t="s">
        <v>116</v>
      </c>
    </row>
    <row r="11" spans="1:12" ht="75">
      <c r="A11" s="8" t="s">
        <v>86</v>
      </c>
      <c r="B11" s="25" t="s">
        <v>23</v>
      </c>
      <c r="C11" s="9" t="s">
        <v>24</v>
      </c>
      <c r="D11" s="29">
        <v>1057920</v>
      </c>
      <c r="E11" s="30">
        <v>41782</v>
      </c>
      <c r="F11" s="26"/>
      <c r="G11" s="27">
        <v>4</v>
      </c>
      <c r="H11" s="27">
        <v>4</v>
      </c>
      <c r="I11" s="31">
        <v>936259.2</v>
      </c>
      <c r="J11" s="24">
        <v>121660.8</v>
      </c>
      <c r="K11" s="28" t="s">
        <v>116</v>
      </c>
    </row>
    <row r="12" spans="1:12" ht="30">
      <c r="A12" s="8" t="s">
        <v>87</v>
      </c>
      <c r="B12" s="25" t="s">
        <v>25</v>
      </c>
      <c r="C12" s="9" t="s">
        <v>26</v>
      </c>
      <c r="D12" s="29">
        <v>108752</v>
      </c>
      <c r="E12" s="30">
        <v>41782</v>
      </c>
      <c r="F12" s="26"/>
      <c r="G12" s="27">
        <v>3</v>
      </c>
      <c r="H12" s="27">
        <v>3</v>
      </c>
      <c r="I12" s="31">
        <v>107664.48</v>
      </c>
      <c r="J12" s="24">
        <v>1087.52</v>
      </c>
      <c r="K12" s="28" t="s">
        <v>117</v>
      </c>
    </row>
    <row r="13" spans="1:12" ht="90">
      <c r="A13" s="8" t="s">
        <v>88</v>
      </c>
      <c r="B13" s="25" t="s">
        <v>27</v>
      </c>
      <c r="C13" s="9" t="s">
        <v>28</v>
      </c>
      <c r="D13" s="29">
        <v>700000</v>
      </c>
      <c r="E13" s="30">
        <v>41782</v>
      </c>
      <c r="F13" s="26"/>
      <c r="G13" s="27">
        <v>2</v>
      </c>
      <c r="H13" s="27">
        <v>2</v>
      </c>
      <c r="I13" s="31">
        <v>693000</v>
      </c>
      <c r="J13" s="24">
        <v>7000</v>
      </c>
      <c r="K13" s="28"/>
    </row>
    <row r="14" spans="1:12" ht="105">
      <c r="A14" s="8" t="s">
        <v>89</v>
      </c>
      <c r="B14" s="25" t="s">
        <v>29</v>
      </c>
      <c r="C14" s="9" t="s">
        <v>30</v>
      </c>
      <c r="D14" s="29">
        <v>500000</v>
      </c>
      <c r="E14" s="30">
        <v>41779</v>
      </c>
      <c r="F14" s="26"/>
      <c r="G14" s="27">
        <v>2</v>
      </c>
      <c r="H14" s="27">
        <v>2</v>
      </c>
      <c r="I14" s="31">
        <v>495000</v>
      </c>
      <c r="J14" s="24">
        <v>5000</v>
      </c>
      <c r="K14" s="28"/>
    </row>
    <row r="15" spans="1:12" ht="45">
      <c r="A15" s="8" t="s">
        <v>90</v>
      </c>
      <c r="B15" s="25" t="s">
        <v>31</v>
      </c>
      <c r="C15" s="9" t="s">
        <v>32</v>
      </c>
      <c r="D15" s="29">
        <v>125000</v>
      </c>
      <c r="E15" s="30">
        <v>41787</v>
      </c>
      <c r="F15" s="26"/>
      <c r="G15" s="27">
        <v>2</v>
      </c>
      <c r="H15" s="27">
        <v>2</v>
      </c>
      <c r="I15" s="31">
        <v>123750</v>
      </c>
      <c r="J15" s="24">
        <v>1250</v>
      </c>
      <c r="K15" s="28"/>
    </row>
    <row r="16" spans="1:12" ht="45">
      <c r="A16" s="8" t="s">
        <v>91</v>
      </c>
      <c r="B16" s="25" t="s">
        <v>33</v>
      </c>
      <c r="C16" s="9" t="s">
        <v>34</v>
      </c>
      <c r="D16" s="29">
        <v>444800</v>
      </c>
      <c r="E16" s="30">
        <v>41787</v>
      </c>
      <c r="F16" s="26"/>
      <c r="G16" s="27">
        <v>3</v>
      </c>
      <c r="H16" s="27">
        <v>3</v>
      </c>
      <c r="I16" s="31">
        <v>440352</v>
      </c>
      <c r="J16" s="24">
        <v>4448</v>
      </c>
      <c r="K16" s="28" t="s">
        <v>118</v>
      </c>
    </row>
    <row r="17" spans="1:12" ht="60">
      <c r="A17" s="8" t="s">
        <v>92</v>
      </c>
      <c r="B17" s="25" t="s">
        <v>35</v>
      </c>
      <c r="C17" s="9" t="s">
        <v>36</v>
      </c>
      <c r="D17" s="29">
        <v>180000</v>
      </c>
      <c r="E17" s="30">
        <v>41786</v>
      </c>
      <c r="F17" s="26"/>
      <c r="G17" s="27">
        <v>4</v>
      </c>
      <c r="H17" s="27">
        <v>4</v>
      </c>
      <c r="I17" s="31">
        <v>177015.58</v>
      </c>
      <c r="J17" s="24">
        <v>2984.42</v>
      </c>
      <c r="K17" s="28" t="s">
        <v>119</v>
      </c>
    </row>
    <row r="18" spans="1:12" ht="60">
      <c r="A18" s="8" t="s">
        <v>93</v>
      </c>
      <c r="B18" s="25" t="s">
        <v>37</v>
      </c>
      <c r="C18" s="9" t="s">
        <v>36</v>
      </c>
      <c r="D18" s="29">
        <v>200000</v>
      </c>
      <c r="E18" s="30">
        <v>41786</v>
      </c>
      <c r="F18" s="26"/>
      <c r="G18" s="27">
        <v>4</v>
      </c>
      <c r="H18" s="27">
        <v>4</v>
      </c>
      <c r="I18" s="31">
        <v>194487</v>
      </c>
      <c r="J18" s="24">
        <v>5513</v>
      </c>
      <c r="K18" s="28" t="s">
        <v>120</v>
      </c>
    </row>
    <row r="19" spans="1:12" ht="105">
      <c r="A19" s="8" t="s">
        <v>94</v>
      </c>
      <c r="B19" s="25" t="s">
        <v>38</v>
      </c>
      <c r="C19" s="9" t="s">
        <v>39</v>
      </c>
      <c r="D19" s="29">
        <v>144502.82999999999</v>
      </c>
      <c r="E19" s="30">
        <v>41793</v>
      </c>
      <c r="F19" s="26"/>
      <c r="G19" s="27">
        <v>2</v>
      </c>
      <c r="H19" s="27">
        <v>2</v>
      </c>
      <c r="I19" s="31">
        <v>139951.26999999999</v>
      </c>
      <c r="J19" s="24">
        <v>4551.5600000000004</v>
      </c>
      <c r="K19" s="28"/>
    </row>
    <row r="20" spans="1:12" ht="45">
      <c r="A20" s="8" t="s">
        <v>95</v>
      </c>
      <c r="B20" s="25" t="s">
        <v>40</v>
      </c>
      <c r="C20" s="9" t="s">
        <v>41</v>
      </c>
      <c r="D20" s="29">
        <v>28550</v>
      </c>
      <c r="E20" s="30">
        <v>41789</v>
      </c>
      <c r="F20" s="26"/>
      <c r="G20" s="27">
        <v>2</v>
      </c>
      <c r="H20" s="27">
        <v>2</v>
      </c>
      <c r="I20" s="31">
        <v>22554</v>
      </c>
      <c r="J20" s="24">
        <v>5996</v>
      </c>
      <c r="K20" s="28"/>
    </row>
    <row r="21" spans="1:12">
      <c r="A21" s="8" t="s">
        <v>96</v>
      </c>
      <c r="B21" s="25" t="s">
        <v>42</v>
      </c>
      <c r="C21" s="9" t="s">
        <v>43</v>
      </c>
      <c r="D21" s="29">
        <v>20883</v>
      </c>
      <c r="E21" s="30">
        <v>41789</v>
      </c>
      <c r="F21" s="26"/>
      <c r="G21" s="27">
        <v>3</v>
      </c>
      <c r="H21" s="27">
        <v>3</v>
      </c>
      <c r="I21" s="31">
        <v>20569.740000000002</v>
      </c>
      <c r="J21" s="24">
        <v>313.26</v>
      </c>
      <c r="K21" s="28"/>
    </row>
    <row r="22" spans="1:12" ht="60">
      <c r="A22" s="8" t="s">
        <v>97</v>
      </c>
      <c r="B22" s="25" t="s">
        <v>44</v>
      </c>
      <c r="C22" s="9" t="s">
        <v>22</v>
      </c>
      <c r="D22" s="29">
        <v>225000</v>
      </c>
      <c r="E22" s="30">
        <v>41799</v>
      </c>
      <c r="F22" s="26"/>
      <c r="G22" s="27">
        <v>5</v>
      </c>
      <c r="H22" s="27">
        <v>5</v>
      </c>
      <c r="I22" s="31">
        <v>140000</v>
      </c>
      <c r="J22" s="24">
        <v>85000</v>
      </c>
      <c r="K22" s="28"/>
    </row>
    <row r="23" spans="1:12" ht="30">
      <c r="A23" s="8" t="s">
        <v>99</v>
      </c>
      <c r="B23" s="25" t="s">
        <v>98</v>
      </c>
      <c r="C23" s="9" t="s">
        <v>102</v>
      </c>
      <c r="D23" s="29">
        <v>5643000</v>
      </c>
      <c r="E23" s="30">
        <v>41792</v>
      </c>
      <c r="F23" s="26"/>
      <c r="G23" s="27">
        <v>7</v>
      </c>
      <c r="H23" s="27">
        <v>7</v>
      </c>
      <c r="I23" s="31">
        <v>1849092.04</v>
      </c>
      <c r="J23" s="24">
        <f>D23-I23</f>
        <v>3793907.96</v>
      </c>
      <c r="K23" s="28"/>
    </row>
    <row r="24" spans="1:12" ht="105">
      <c r="A24" s="8" t="s">
        <v>100</v>
      </c>
      <c r="B24" s="25" t="s">
        <v>103</v>
      </c>
      <c r="C24" s="9" t="s">
        <v>104</v>
      </c>
      <c r="D24" s="29">
        <v>24749474.77</v>
      </c>
      <c r="E24" s="30">
        <v>41794</v>
      </c>
      <c r="F24" s="26"/>
      <c r="G24" s="27">
        <v>12</v>
      </c>
      <c r="H24" s="27">
        <v>12</v>
      </c>
      <c r="I24" s="31">
        <v>12370000</v>
      </c>
      <c r="J24" s="103">
        <f t="shared" ref="J24:J28" si="0">D24-I24</f>
        <v>12379474.77</v>
      </c>
      <c r="K24" s="28"/>
    </row>
    <row r="25" spans="1:12" ht="30">
      <c r="A25" s="8" t="s">
        <v>101</v>
      </c>
      <c r="B25" s="25" t="s">
        <v>105</v>
      </c>
      <c r="C25" s="9" t="s">
        <v>51</v>
      </c>
      <c r="D25" s="29">
        <v>621210</v>
      </c>
      <c r="E25" s="30">
        <v>41800</v>
      </c>
      <c r="F25" s="26"/>
      <c r="G25" s="27">
        <v>3</v>
      </c>
      <c r="H25" s="27">
        <v>3</v>
      </c>
      <c r="I25" s="31">
        <v>533813.19999999995</v>
      </c>
      <c r="J25" s="24">
        <f t="shared" si="0"/>
        <v>87396.800000000047</v>
      </c>
      <c r="K25" s="28"/>
    </row>
    <row r="26" spans="1:12" ht="105">
      <c r="A26" s="8" t="s">
        <v>106</v>
      </c>
      <c r="B26" s="25" t="s">
        <v>109</v>
      </c>
      <c r="C26" s="9" t="s">
        <v>110</v>
      </c>
      <c r="D26" s="29">
        <v>66733.84</v>
      </c>
      <c r="E26" s="30">
        <v>41801</v>
      </c>
      <c r="F26" s="26"/>
      <c r="G26" s="27">
        <v>4</v>
      </c>
      <c r="H26" s="27">
        <v>4</v>
      </c>
      <c r="I26" s="31">
        <v>63063.47</v>
      </c>
      <c r="J26" s="24">
        <f t="shared" si="0"/>
        <v>3670.3699999999953</v>
      </c>
      <c r="K26" s="28"/>
    </row>
    <row r="27" spans="1:12">
      <c r="A27" s="8" t="s">
        <v>107</v>
      </c>
      <c r="B27" s="25"/>
      <c r="C27" s="9"/>
      <c r="D27" s="29"/>
      <c r="E27" s="30"/>
      <c r="F27" s="26"/>
      <c r="G27" s="27"/>
      <c r="H27" s="27"/>
      <c r="I27" s="31"/>
      <c r="J27" s="24">
        <f t="shared" si="0"/>
        <v>0</v>
      </c>
      <c r="K27" s="28"/>
    </row>
    <row r="28" spans="1:12">
      <c r="A28" s="8" t="s">
        <v>108</v>
      </c>
      <c r="B28" s="25"/>
      <c r="C28" s="9"/>
      <c r="D28" s="29"/>
      <c r="E28" s="30"/>
      <c r="F28" s="26"/>
      <c r="G28" s="27"/>
      <c r="H28" s="27"/>
      <c r="I28" s="31"/>
      <c r="J28" s="24">
        <f t="shared" si="0"/>
        <v>0</v>
      </c>
      <c r="K28" s="28"/>
    </row>
    <row r="29" spans="1:12" ht="15.75">
      <c r="A29" s="110" t="s">
        <v>45</v>
      </c>
      <c r="B29" s="119"/>
      <c r="C29" s="32"/>
      <c r="D29" s="29">
        <f>SUM(D6:D26)</f>
        <v>35281092.040000007</v>
      </c>
      <c r="E29" s="27"/>
      <c r="F29" s="27"/>
      <c r="G29" s="27"/>
      <c r="H29" s="27"/>
      <c r="I29" s="29">
        <f>SUM(I6:I26)</f>
        <v>18562515.999999996</v>
      </c>
      <c r="J29" s="104">
        <f>SUM(J6:J26)</f>
        <v>16718576.039999999</v>
      </c>
      <c r="K29" s="33"/>
      <c r="L29" s="34"/>
    </row>
    <row r="30" spans="1:12">
      <c r="A30" s="106"/>
      <c r="B30" s="106"/>
      <c r="C30" s="35"/>
      <c r="D30" s="36"/>
      <c r="E30" s="37"/>
      <c r="F30" s="37"/>
      <c r="G30" s="37"/>
      <c r="H30" s="37"/>
      <c r="I30" s="36"/>
      <c r="J30" s="38"/>
      <c r="K30" s="39"/>
    </row>
    <row r="31" spans="1:12">
      <c r="A31" s="106" t="s">
        <v>47</v>
      </c>
      <c r="B31" s="106"/>
      <c r="C31" s="32"/>
      <c r="D31" s="17">
        <f>+D30+D29</f>
        <v>35281092.040000007</v>
      </c>
      <c r="E31" s="22"/>
      <c r="F31" s="19"/>
      <c r="G31" s="18"/>
      <c r="H31" s="18"/>
      <c r="I31" s="17">
        <f>+I30+I29</f>
        <v>18562515.999999996</v>
      </c>
      <c r="J31" s="105">
        <f>+J30+J29</f>
        <v>16718576.039999999</v>
      </c>
      <c r="K31" s="40"/>
    </row>
    <row r="32" spans="1:12">
      <c r="A32" s="115" t="s">
        <v>48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7"/>
    </row>
    <row r="33" spans="1:13">
      <c r="A33" s="41"/>
      <c r="B33" s="21"/>
      <c r="C33" s="9"/>
      <c r="D33" s="17"/>
      <c r="E33" s="22"/>
      <c r="F33" s="19"/>
      <c r="G33" s="18"/>
      <c r="H33" s="18"/>
      <c r="I33" s="10"/>
      <c r="J33" s="14"/>
      <c r="K33" s="42"/>
    </row>
    <row r="34" spans="1:13">
      <c r="A34" s="106" t="s">
        <v>45</v>
      </c>
      <c r="B34" s="106"/>
      <c r="C34" s="32"/>
      <c r="D34" s="17">
        <f>+D33</f>
        <v>0</v>
      </c>
      <c r="E34" s="22"/>
      <c r="F34" s="19"/>
      <c r="G34" s="18"/>
      <c r="H34" s="18"/>
      <c r="I34" s="17">
        <f>+I33</f>
        <v>0</v>
      </c>
      <c r="J34" s="14">
        <f>+J33</f>
        <v>0</v>
      </c>
      <c r="K34" s="39"/>
    </row>
    <row r="35" spans="1:13">
      <c r="A35" s="106" t="s">
        <v>46</v>
      </c>
      <c r="B35" s="106"/>
      <c r="C35" s="32"/>
      <c r="D35" s="43" t="s">
        <v>49</v>
      </c>
      <c r="E35" s="44"/>
      <c r="F35" s="45"/>
      <c r="G35" s="15"/>
      <c r="H35" s="15"/>
      <c r="I35" s="43" t="s">
        <v>49</v>
      </c>
      <c r="J35" s="23" t="s">
        <v>49</v>
      </c>
      <c r="K35" s="39"/>
    </row>
    <row r="36" spans="1:13">
      <c r="A36" s="106" t="s">
        <v>47</v>
      </c>
      <c r="B36" s="106"/>
      <c r="C36" s="32"/>
      <c r="D36" s="17">
        <f>+D34</f>
        <v>0</v>
      </c>
      <c r="E36" s="22"/>
      <c r="F36" s="19"/>
      <c r="G36" s="18"/>
      <c r="H36" s="18"/>
      <c r="I36" s="17">
        <f>+I34</f>
        <v>0</v>
      </c>
      <c r="J36" s="14">
        <f>+J34</f>
        <v>0</v>
      </c>
      <c r="K36" s="39"/>
    </row>
    <row r="37" spans="1:13">
      <c r="A37" s="115" t="s">
        <v>50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7"/>
    </row>
    <row r="38" spans="1:13" ht="30">
      <c r="A38" s="15">
        <v>1</v>
      </c>
      <c r="B38" s="49" t="s">
        <v>52</v>
      </c>
      <c r="C38" s="9" t="s">
        <v>53</v>
      </c>
      <c r="D38" s="17">
        <v>129167</v>
      </c>
      <c r="E38" s="11">
        <v>41782</v>
      </c>
      <c r="F38" s="12"/>
      <c r="G38" s="18">
        <v>3</v>
      </c>
      <c r="H38" s="18">
        <v>3</v>
      </c>
      <c r="I38" s="10">
        <v>85624.960000000006</v>
      </c>
      <c r="J38" s="14">
        <v>43542.04</v>
      </c>
      <c r="K38" s="46"/>
    </row>
    <row r="39" spans="1:13" ht="360">
      <c r="A39" s="15">
        <v>2</v>
      </c>
      <c r="B39" s="25" t="s">
        <v>54</v>
      </c>
      <c r="C39" s="50" t="s">
        <v>55</v>
      </c>
      <c r="D39" s="29">
        <v>283200</v>
      </c>
      <c r="E39" s="51">
        <v>41787</v>
      </c>
      <c r="F39" s="48"/>
      <c r="G39" s="27">
        <v>2</v>
      </c>
      <c r="H39" s="27">
        <v>2</v>
      </c>
      <c r="I39" s="31">
        <v>230400</v>
      </c>
      <c r="J39" s="24">
        <v>52800</v>
      </c>
      <c r="K39" s="52"/>
    </row>
    <row r="40" spans="1:13">
      <c r="A40" s="110" t="s">
        <v>45</v>
      </c>
      <c r="B40" s="119"/>
      <c r="C40" s="53"/>
      <c r="D40" s="29">
        <f>SUM(D38:D39)</f>
        <v>412367</v>
      </c>
      <c r="E40" s="30"/>
      <c r="F40" s="48"/>
      <c r="G40" s="27"/>
      <c r="H40" s="27"/>
      <c r="I40" s="29">
        <f>SUM(I38:I39)</f>
        <v>316024.96000000002</v>
      </c>
      <c r="J40" s="24">
        <f>SUM(J38:J39)</f>
        <v>96342.040000000008</v>
      </c>
      <c r="K40" s="33"/>
    </row>
    <row r="41" spans="1:13">
      <c r="A41" s="106"/>
      <c r="B41" s="106"/>
      <c r="C41" s="32"/>
      <c r="D41" s="17"/>
      <c r="E41" s="22"/>
      <c r="F41" s="12"/>
      <c r="G41" s="18"/>
      <c r="H41" s="18"/>
      <c r="I41" s="17"/>
      <c r="J41" s="14"/>
      <c r="K41" s="39"/>
    </row>
    <row r="42" spans="1:13">
      <c r="A42" s="106" t="s">
        <v>47</v>
      </c>
      <c r="B42" s="106"/>
      <c r="C42" s="32"/>
      <c r="D42" s="17">
        <f>+D41+D40</f>
        <v>412367</v>
      </c>
      <c r="E42" s="22"/>
      <c r="F42" s="12"/>
      <c r="G42" s="18"/>
      <c r="H42" s="18"/>
      <c r="I42" s="17">
        <f>+I41+I40</f>
        <v>316024.96000000002</v>
      </c>
      <c r="J42" s="14">
        <f>+J41+J40</f>
        <v>96342.040000000008</v>
      </c>
      <c r="K42" s="39"/>
    </row>
    <row r="43" spans="1:13">
      <c r="A43" s="115" t="s">
        <v>56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7"/>
    </row>
    <row r="44" spans="1:13" ht="165">
      <c r="A44" s="47">
        <v>1</v>
      </c>
      <c r="B44" s="21" t="s">
        <v>57</v>
      </c>
      <c r="C44" s="32" t="s">
        <v>58</v>
      </c>
      <c r="D44" s="18">
        <v>6076451.6799999997</v>
      </c>
      <c r="E44" s="11">
        <v>41782</v>
      </c>
      <c r="F44" s="12"/>
      <c r="G44" s="18">
        <v>2</v>
      </c>
      <c r="H44" s="18">
        <v>2</v>
      </c>
      <c r="I44" s="17">
        <v>6015687.3159999996</v>
      </c>
      <c r="J44" s="14">
        <v>60764.52</v>
      </c>
      <c r="K44" s="54"/>
      <c r="L44" s="55"/>
      <c r="M44" s="56"/>
    </row>
    <row r="45" spans="1:13">
      <c r="A45" s="106" t="s">
        <v>45</v>
      </c>
      <c r="B45" s="106"/>
      <c r="C45" s="32"/>
      <c r="D45" s="57">
        <f>SUM(D44)</f>
        <v>6076451.6799999997</v>
      </c>
      <c r="E45" s="57"/>
      <c r="F45" s="57"/>
      <c r="G45" s="57"/>
      <c r="H45" s="57"/>
      <c r="I45" s="57">
        <f t="shared" ref="I45:J45" si="1">SUM(I44)</f>
        <v>6015687.3159999996</v>
      </c>
      <c r="J45" s="57">
        <f t="shared" si="1"/>
        <v>60764.52</v>
      </c>
      <c r="K45" s="39"/>
    </row>
    <row r="46" spans="1:13">
      <c r="A46" s="106"/>
      <c r="B46" s="106"/>
      <c r="C46" s="32"/>
      <c r="D46" s="57"/>
      <c r="E46" s="58"/>
      <c r="F46" s="19"/>
      <c r="G46" s="12"/>
      <c r="H46" s="12"/>
      <c r="I46" s="57"/>
      <c r="J46" s="59"/>
      <c r="K46" s="39"/>
    </row>
    <row r="47" spans="1:13">
      <c r="A47" s="106" t="s">
        <v>47</v>
      </c>
      <c r="B47" s="106"/>
      <c r="C47" s="32"/>
      <c r="D47" s="57">
        <f>+D46+D45</f>
        <v>6076451.6799999997</v>
      </c>
      <c r="E47" s="58"/>
      <c r="F47" s="19"/>
      <c r="G47" s="12"/>
      <c r="H47" s="12"/>
      <c r="I47" s="57">
        <f>+I46+I45</f>
        <v>6015687.3159999996</v>
      </c>
      <c r="J47" s="59">
        <f>+J46+J45</f>
        <v>60764.52</v>
      </c>
      <c r="K47" s="39"/>
    </row>
    <row r="48" spans="1:13">
      <c r="A48" s="115" t="s">
        <v>59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7"/>
    </row>
    <row r="49" spans="1:13" ht="75">
      <c r="A49" s="15">
        <v>1</v>
      </c>
      <c r="B49" s="21" t="s">
        <v>61</v>
      </c>
      <c r="C49" s="32" t="s">
        <v>60</v>
      </c>
      <c r="D49" s="18">
        <v>144000</v>
      </c>
      <c r="E49" s="11">
        <v>41787</v>
      </c>
      <c r="F49" s="12"/>
      <c r="G49" s="18">
        <v>4</v>
      </c>
      <c r="H49" s="18">
        <v>4</v>
      </c>
      <c r="I49" s="17">
        <v>80640</v>
      </c>
      <c r="J49" s="14">
        <f>D49-I49</f>
        <v>63360</v>
      </c>
      <c r="K49" s="54"/>
      <c r="L49" s="55"/>
      <c r="M49" s="56"/>
    </row>
    <row r="50" spans="1:13" ht="30">
      <c r="A50" s="15">
        <v>2</v>
      </c>
      <c r="B50" s="21" t="s">
        <v>111</v>
      </c>
      <c r="C50" s="32" t="s">
        <v>112</v>
      </c>
      <c r="D50" s="18">
        <v>176384.95</v>
      </c>
      <c r="E50" s="11">
        <v>43262</v>
      </c>
      <c r="F50" s="12"/>
      <c r="G50" s="18">
        <v>2</v>
      </c>
      <c r="H50" s="18">
        <v>2</v>
      </c>
      <c r="I50" s="17">
        <v>138462.39000000001</v>
      </c>
      <c r="J50" s="14">
        <f>D50-I50</f>
        <v>37922.559999999998</v>
      </c>
      <c r="K50" s="54"/>
      <c r="L50" s="55"/>
      <c r="M50" s="56"/>
    </row>
    <row r="51" spans="1:13">
      <c r="A51" s="106" t="s">
        <v>45</v>
      </c>
      <c r="B51" s="106"/>
      <c r="C51" s="32"/>
      <c r="D51" s="17">
        <f>SUM(D49:D50)</f>
        <v>320384.95</v>
      </c>
      <c r="E51" s="22"/>
      <c r="F51" s="19"/>
      <c r="G51" s="18"/>
      <c r="H51" s="18"/>
      <c r="I51" s="17">
        <f>SUM(I49:I50)</f>
        <v>219102.39</v>
      </c>
      <c r="J51" s="14">
        <f>SUM(J49:J50)</f>
        <v>101282.56</v>
      </c>
      <c r="K51" s="39"/>
      <c r="M51" s="56"/>
    </row>
    <row r="52" spans="1:13">
      <c r="A52" s="106"/>
      <c r="B52" s="106"/>
      <c r="C52" s="32"/>
      <c r="D52" s="17"/>
      <c r="E52" s="22"/>
      <c r="F52" s="19"/>
      <c r="G52" s="18"/>
      <c r="H52" s="18"/>
      <c r="I52" s="17"/>
      <c r="J52" s="14"/>
      <c r="K52" s="39"/>
      <c r="L52" s="56"/>
      <c r="M52" s="56"/>
    </row>
    <row r="53" spans="1:13">
      <c r="A53" s="106" t="s">
        <v>47</v>
      </c>
      <c r="B53" s="106"/>
      <c r="C53" s="32"/>
      <c r="D53" s="17">
        <f>+D52+D51</f>
        <v>320384.95</v>
      </c>
      <c r="E53" s="22"/>
      <c r="F53" s="19"/>
      <c r="G53" s="18"/>
      <c r="H53" s="18"/>
      <c r="I53" s="17">
        <f>+I52+I51</f>
        <v>219102.39</v>
      </c>
      <c r="J53" s="14">
        <f>+J52+J51</f>
        <v>101282.56</v>
      </c>
      <c r="K53" s="39"/>
      <c r="L53" s="56"/>
      <c r="M53" s="56"/>
    </row>
    <row r="54" spans="1:13">
      <c r="A54" s="118" t="s">
        <v>62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56"/>
      <c r="M54" s="56"/>
    </row>
    <row r="55" spans="1:13" ht="75">
      <c r="A55" s="15">
        <v>3</v>
      </c>
      <c r="B55" s="60" t="s">
        <v>63</v>
      </c>
      <c r="C55" s="16" t="s">
        <v>64</v>
      </c>
      <c r="D55" s="17">
        <v>38640.019999999997</v>
      </c>
      <c r="E55" s="11">
        <v>41782</v>
      </c>
      <c r="F55" s="19"/>
      <c r="G55" s="18">
        <v>3</v>
      </c>
      <c r="H55" s="18">
        <v>3</v>
      </c>
      <c r="I55" s="10">
        <v>38446.82</v>
      </c>
      <c r="J55" s="14">
        <v>193.2</v>
      </c>
      <c r="K55" s="39"/>
    </row>
    <row r="56" spans="1:13" ht="45">
      <c r="A56" s="15">
        <v>4</v>
      </c>
      <c r="B56" s="60" t="s">
        <v>65</v>
      </c>
      <c r="C56" s="16" t="s">
        <v>66</v>
      </c>
      <c r="D56" s="17">
        <v>221449</v>
      </c>
      <c r="E56" s="11">
        <v>41788</v>
      </c>
      <c r="F56" s="19"/>
      <c r="G56" s="18">
        <v>2</v>
      </c>
      <c r="H56" s="18">
        <v>2</v>
      </c>
      <c r="I56" s="17">
        <v>211483.75</v>
      </c>
      <c r="J56" s="14">
        <v>9965.25</v>
      </c>
      <c r="K56" s="39"/>
    </row>
    <row r="57" spans="1:13">
      <c r="A57" s="106" t="s">
        <v>45</v>
      </c>
      <c r="B57" s="106"/>
      <c r="C57" s="39"/>
      <c r="D57" s="61">
        <f>SUM(D55:D56)</f>
        <v>260089.02</v>
      </c>
      <c r="E57" s="19"/>
      <c r="F57" s="19"/>
      <c r="G57" s="19"/>
      <c r="H57" s="19"/>
      <c r="I57" s="61">
        <f>SUM(I55:I55)</f>
        <v>38446.82</v>
      </c>
      <c r="J57" s="62">
        <f>SUM(J55:J56)</f>
        <v>10158.450000000001</v>
      </c>
      <c r="K57" s="39"/>
    </row>
    <row r="58" spans="1:13">
      <c r="A58" s="106" t="s">
        <v>46</v>
      </c>
      <c r="B58" s="106"/>
      <c r="C58" s="39"/>
      <c r="D58" s="61">
        <v>243666</v>
      </c>
      <c r="E58" s="19"/>
      <c r="F58" s="19"/>
      <c r="G58" s="19"/>
      <c r="H58" s="19"/>
      <c r="I58" s="63">
        <v>238464</v>
      </c>
      <c r="J58" s="64">
        <v>5202</v>
      </c>
      <c r="K58" s="39"/>
    </row>
    <row r="59" spans="1:13">
      <c r="A59" s="106" t="s">
        <v>47</v>
      </c>
      <c r="B59" s="106"/>
      <c r="C59" s="39"/>
      <c r="D59" s="61">
        <f>+D58+D57</f>
        <v>503755.02</v>
      </c>
      <c r="E59" s="19"/>
      <c r="F59" s="19"/>
      <c r="G59" s="19"/>
      <c r="H59" s="19"/>
      <c r="I59" s="63">
        <f>+I58+I57</f>
        <v>276910.82</v>
      </c>
      <c r="J59" s="64">
        <f>+J58+J57</f>
        <v>15360.45</v>
      </c>
      <c r="K59" s="39"/>
    </row>
    <row r="60" spans="1:13">
      <c r="A60" s="112" t="s">
        <v>67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4"/>
    </row>
    <row r="61" spans="1:13" ht="60">
      <c r="A61" s="65">
        <v>1</v>
      </c>
      <c r="B61" s="21" t="s">
        <v>68</v>
      </c>
      <c r="C61" s="9" t="s">
        <v>12</v>
      </c>
      <c r="D61" s="17">
        <v>20500</v>
      </c>
      <c r="E61" s="11">
        <v>41799</v>
      </c>
      <c r="F61" s="19"/>
      <c r="G61" s="13">
        <v>2</v>
      </c>
      <c r="H61" s="13">
        <v>2</v>
      </c>
      <c r="I61" s="10">
        <v>3895</v>
      </c>
      <c r="J61" s="14">
        <v>16605</v>
      </c>
      <c r="K61" s="66"/>
    </row>
    <row r="62" spans="1:13" ht="60">
      <c r="A62" s="65">
        <v>2</v>
      </c>
      <c r="B62" s="21" t="s">
        <v>69</v>
      </c>
      <c r="C62" s="50" t="s">
        <v>12</v>
      </c>
      <c r="D62" s="29">
        <v>18833.349999999999</v>
      </c>
      <c r="E62" s="51">
        <v>41793</v>
      </c>
      <c r="F62" s="26"/>
      <c r="G62" s="67">
        <v>3</v>
      </c>
      <c r="H62" s="67">
        <v>3</v>
      </c>
      <c r="I62" s="31">
        <v>3766.27</v>
      </c>
      <c r="J62" s="24">
        <v>15067.08</v>
      </c>
      <c r="K62" s="68"/>
    </row>
    <row r="63" spans="1:13" ht="75">
      <c r="A63" s="65">
        <v>3</v>
      </c>
      <c r="B63" s="21" t="s">
        <v>70</v>
      </c>
      <c r="C63" s="50" t="s">
        <v>71</v>
      </c>
      <c r="D63" s="29">
        <v>279846.87</v>
      </c>
      <c r="E63" s="51">
        <v>41799</v>
      </c>
      <c r="F63" s="26"/>
      <c r="G63" s="67">
        <v>5</v>
      </c>
      <c r="H63" s="67">
        <v>5</v>
      </c>
      <c r="I63" s="31">
        <v>168179.6</v>
      </c>
      <c r="J63" s="24">
        <v>111667.27</v>
      </c>
      <c r="K63" s="68"/>
    </row>
    <row r="64" spans="1:13">
      <c r="A64" s="106" t="s">
        <v>45</v>
      </c>
      <c r="B64" s="106"/>
      <c r="C64" s="33"/>
      <c r="D64" s="69">
        <f>SUM(D61:D63)</f>
        <v>319180.21999999997</v>
      </c>
      <c r="E64" s="69"/>
      <c r="F64" s="69"/>
      <c r="G64" s="69"/>
      <c r="H64" s="69"/>
      <c r="I64" s="69">
        <f>SUM(I61:I63)</f>
        <v>175840.87</v>
      </c>
      <c r="J64" s="70">
        <f>SUM(J61:J63)</f>
        <v>143339.35</v>
      </c>
      <c r="K64" s="33"/>
    </row>
    <row r="65" spans="1:13">
      <c r="A65" s="106"/>
      <c r="B65" s="106"/>
      <c r="C65" s="33"/>
      <c r="D65" s="71"/>
      <c r="E65" s="72"/>
      <c r="F65" s="72"/>
      <c r="G65" s="72"/>
      <c r="H65" s="72"/>
      <c r="I65" s="71"/>
      <c r="J65" s="73"/>
      <c r="K65" s="33"/>
    </row>
    <row r="66" spans="1:13">
      <c r="A66" s="106" t="s">
        <v>47</v>
      </c>
      <c r="B66" s="106"/>
      <c r="C66" s="33"/>
      <c r="D66" s="69">
        <f>+D64</f>
        <v>319180.21999999997</v>
      </c>
      <c r="E66" s="69"/>
      <c r="F66" s="69"/>
      <c r="G66" s="69"/>
      <c r="H66" s="69"/>
      <c r="I66" s="69">
        <f t="shared" ref="I66:J66" si="2">+I64</f>
        <v>175840.87</v>
      </c>
      <c r="J66" s="70">
        <f t="shared" si="2"/>
        <v>143339.35</v>
      </c>
      <c r="K66" s="33"/>
    </row>
    <row r="67" spans="1:13">
      <c r="A67" s="108" t="s">
        <v>72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9"/>
    </row>
    <row r="68" spans="1:13" ht="20.25" customHeight="1">
      <c r="A68" s="65"/>
      <c r="B68" s="21"/>
      <c r="C68" s="9"/>
      <c r="D68" s="17"/>
      <c r="E68" s="74"/>
      <c r="F68" s="19"/>
      <c r="G68" s="13"/>
      <c r="H68" s="13"/>
      <c r="I68" s="10"/>
      <c r="J68" s="14"/>
      <c r="K68" s="75"/>
    </row>
    <row r="69" spans="1:13" ht="15" customHeight="1">
      <c r="A69" s="110" t="s">
        <v>45</v>
      </c>
      <c r="B69" s="111"/>
      <c r="C69" s="33"/>
      <c r="D69" s="76">
        <f>+D68</f>
        <v>0</v>
      </c>
      <c r="E69" s="11"/>
      <c r="F69" s="26"/>
      <c r="G69" s="26"/>
      <c r="H69" s="26"/>
      <c r="I69" s="76">
        <f t="shared" ref="I69:J69" si="3">+I68</f>
        <v>0</v>
      </c>
      <c r="J69" s="77">
        <f t="shared" si="3"/>
        <v>0</v>
      </c>
      <c r="K69" s="33"/>
    </row>
    <row r="70" spans="1:13" ht="15" customHeight="1">
      <c r="A70" s="110"/>
      <c r="B70" s="111"/>
      <c r="C70" s="33"/>
      <c r="D70" s="71"/>
      <c r="E70" s="72"/>
      <c r="F70" s="72"/>
      <c r="G70" s="72"/>
      <c r="H70" s="72"/>
      <c r="I70" s="71"/>
      <c r="J70" s="73"/>
      <c r="K70" s="33"/>
    </row>
    <row r="71" spans="1:13">
      <c r="A71" s="106" t="s">
        <v>47</v>
      </c>
      <c r="B71" s="106"/>
      <c r="C71" s="33"/>
      <c r="D71" s="76">
        <f>+D69</f>
        <v>0</v>
      </c>
      <c r="E71" s="26"/>
      <c r="F71" s="26"/>
      <c r="G71" s="26"/>
      <c r="H71" s="26"/>
      <c r="I71" s="76">
        <f t="shared" ref="I71:J71" si="4">+I69</f>
        <v>0</v>
      </c>
      <c r="J71" s="77">
        <f t="shared" si="4"/>
        <v>0</v>
      </c>
      <c r="K71" s="33"/>
    </row>
    <row r="72" spans="1:13">
      <c r="A72" s="78"/>
      <c r="B72" s="79"/>
      <c r="C72" s="33"/>
      <c r="D72" s="76"/>
      <c r="E72" s="26"/>
      <c r="F72" s="26"/>
      <c r="G72" s="26"/>
      <c r="H72" s="26"/>
      <c r="I72" s="76"/>
      <c r="J72" s="77"/>
      <c r="K72" s="33"/>
    </row>
    <row r="73" spans="1:13">
      <c r="A73" s="80" t="s">
        <v>73</v>
      </c>
      <c r="B73" s="81"/>
      <c r="C73" s="39"/>
      <c r="D73" s="82">
        <f>+D69+D64+D57+D51+D45+D40+D34+D29</f>
        <v>42669564.910000004</v>
      </c>
      <c r="E73" s="82"/>
      <c r="F73" s="82"/>
      <c r="G73" s="82"/>
      <c r="H73" s="82"/>
      <c r="I73" s="82">
        <f>+I69+I64+I57+I51+I45+I40+I34+I29</f>
        <v>25327618.355999995</v>
      </c>
      <c r="J73" s="98">
        <f>+J69+J64+J57+J51+J45+J40+J34+J29</f>
        <v>17130462.960000001</v>
      </c>
      <c r="K73" s="39"/>
    </row>
    <row r="74" spans="1:13">
      <c r="A74" s="80"/>
      <c r="B74" s="81"/>
      <c r="C74" s="39"/>
      <c r="D74" s="82"/>
      <c r="E74" s="82"/>
      <c r="F74" s="82"/>
      <c r="G74" s="82"/>
      <c r="H74" s="82"/>
      <c r="I74" s="82"/>
      <c r="J74" s="83"/>
      <c r="K74" s="39"/>
    </row>
    <row r="75" spans="1:13">
      <c r="A75" s="107"/>
      <c r="B75" s="107"/>
      <c r="C75" s="107"/>
      <c r="D75" s="82"/>
      <c r="E75" s="82"/>
      <c r="F75" s="82"/>
      <c r="G75" s="82"/>
      <c r="H75" s="82"/>
      <c r="I75" s="82"/>
      <c r="J75" s="98"/>
      <c r="K75" s="39"/>
      <c r="M75" s="84"/>
    </row>
    <row r="76" spans="1:13" ht="75" hidden="1">
      <c r="A76" s="85">
        <v>10</v>
      </c>
      <c r="B76" s="86" t="s">
        <v>74</v>
      </c>
      <c r="C76" s="87" t="s">
        <v>75</v>
      </c>
      <c r="D76" s="88">
        <v>47074.37</v>
      </c>
      <c r="E76" s="89">
        <v>41766</v>
      </c>
      <c r="F76" s="90"/>
      <c r="G76" s="88">
        <v>2</v>
      </c>
      <c r="H76" s="88">
        <v>2</v>
      </c>
      <c r="I76" s="91">
        <v>38875.839999999997</v>
      </c>
      <c r="J76" s="92">
        <v>8198.5300000000007</v>
      </c>
      <c r="K76" s="93" t="s">
        <v>76</v>
      </c>
      <c r="M76" s="84"/>
    </row>
    <row r="77" spans="1:13" ht="30" hidden="1">
      <c r="A77" s="85">
        <v>13</v>
      </c>
      <c r="B77" s="86" t="s">
        <v>77</v>
      </c>
      <c r="C77" s="87" t="s">
        <v>78</v>
      </c>
      <c r="D77" s="88">
        <v>39972.5</v>
      </c>
      <c r="E77" s="89">
        <v>41772</v>
      </c>
      <c r="F77" s="90"/>
      <c r="G77" s="88">
        <v>2</v>
      </c>
      <c r="H77" s="88">
        <v>2</v>
      </c>
      <c r="I77" s="91">
        <v>31940.74</v>
      </c>
      <c r="J77" s="92">
        <v>8031.76</v>
      </c>
      <c r="K77" s="93" t="s">
        <v>76</v>
      </c>
    </row>
    <row r="79" spans="1:13">
      <c r="A79" s="94"/>
      <c r="B79" s="95" t="s">
        <v>79</v>
      </c>
      <c r="C79" s="96"/>
      <c r="D79" s="96"/>
      <c r="E79" s="96"/>
      <c r="F79" s="96"/>
      <c r="G79" s="96"/>
      <c r="H79" s="96"/>
      <c r="I79" s="97"/>
      <c r="J79" s="98"/>
    </row>
    <row r="80" spans="1:13">
      <c r="A80" s="94"/>
      <c r="B80" s="95"/>
      <c r="C80" s="96"/>
      <c r="D80" s="96"/>
      <c r="E80" s="96"/>
      <c r="F80" s="96"/>
      <c r="G80" s="96"/>
      <c r="H80" s="96"/>
      <c r="I80" s="97"/>
      <c r="J80" s="98"/>
    </row>
  </sheetData>
  <mergeCells count="35">
    <mergeCell ref="A36:B36"/>
    <mergeCell ref="A1:K1"/>
    <mergeCell ref="A2:K2"/>
    <mergeCell ref="A5:K5"/>
    <mergeCell ref="A29:B29"/>
    <mergeCell ref="A30:B30"/>
    <mergeCell ref="A31:B31"/>
    <mergeCell ref="A32:K32"/>
    <mergeCell ref="A34:B34"/>
    <mergeCell ref="A35:B35"/>
    <mergeCell ref="A37:K37"/>
    <mergeCell ref="A40:B40"/>
    <mergeCell ref="A41:B41"/>
    <mergeCell ref="A42:B42"/>
    <mergeCell ref="A43:K43"/>
    <mergeCell ref="A60:K60"/>
    <mergeCell ref="A45:B45"/>
    <mergeCell ref="A46:B46"/>
    <mergeCell ref="A47:B47"/>
    <mergeCell ref="A48:K48"/>
    <mergeCell ref="A51:B51"/>
    <mergeCell ref="A52:B52"/>
    <mergeCell ref="A53:B53"/>
    <mergeCell ref="A54:K54"/>
    <mergeCell ref="A57:B57"/>
    <mergeCell ref="A58:B58"/>
    <mergeCell ref="A59:B59"/>
    <mergeCell ref="A71:B71"/>
    <mergeCell ref="A75:C75"/>
    <mergeCell ref="A64:B64"/>
    <mergeCell ref="A65:B65"/>
    <mergeCell ref="A66:B66"/>
    <mergeCell ref="A67:K67"/>
    <mergeCell ref="A69:B69"/>
    <mergeCell ref="A70:B70"/>
  </mergeCells>
  <pageMargins left="0.15748031496062992" right="0.19685039370078741" top="0.23622047244094491" bottom="0.27559055118110237" header="0.15748031496062992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2014-07-07T02:23:59Z</cp:lastPrinted>
  <dcterms:created xsi:type="dcterms:W3CDTF">2014-07-04T05:17:59Z</dcterms:created>
  <dcterms:modified xsi:type="dcterms:W3CDTF">2014-07-07T02:33:38Z</dcterms:modified>
</cp:coreProperties>
</file>